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195" windowHeight="8955" activeTab="0"/>
  </bookViews>
  <sheets>
    <sheet name="START HERE" sheetId="1" r:id="rId1"/>
    <sheet name="TURNING MOVEMENTS" sheetId="2" r:id="rId2"/>
    <sheet name="SINGLE LANE" sheetId="3" r:id="rId3"/>
    <sheet name="MULTILANE (Critical Lane)" sheetId="4" r:id="rId4"/>
  </sheets>
  <definedNames>
    <definedName name="_xlnm.Print_Area" localSheetId="3">'MULTILANE (Critical Lane)'!$B$1:$J$46</definedName>
    <definedName name="_xlnm.Print_Area" localSheetId="2">'SINGLE LANE'!$B$1:$J$32</definedName>
  </definedNames>
  <calcPr fullCalcOnLoad="1"/>
</workbook>
</file>

<file path=xl/sharedStrings.xml><?xml version="1.0" encoding="utf-8"?>
<sst xmlns="http://schemas.openxmlformats.org/spreadsheetml/2006/main" count="113" uniqueCount="82">
  <si>
    <t>LT traffic</t>
  </si>
  <si>
    <t>TH traffic</t>
  </si>
  <si>
    <t>RT traffic</t>
  </si>
  <si>
    <t>EB</t>
  </si>
  <si>
    <t>WB</t>
  </si>
  <si>
    <t>NB</t>
  </si>
  <si>
    <t>SB</t>
  </si>
  <si>
    <t>Entry Volume</t>
  </si>
  <si>
    <t>Conflicting Flows</t>
  </si>
  <si>
    <t>Critical Lane Capacity (veh/hr)</t>
  </si>
  <si>
    <t>Design Hour Volumes</t>
  </si>
  <si>
    <t>Total Volume Per Lane</t>
  </si>
  <si>
    <t>MULTILANE ROUNDABOUT OPERATIONAL ANALYSIS (based on NCHRP Report 572)</t>
  </si>
  <si>
    <t>U-Turn traffic</t>
  </si>
  <si>
    <r>
      <t>v</t>
    </r>
    <r>
      <rPr>
        <b/>
        <vertAlign val="subscript"/>
        <sz val="10"/>
        <rFont val="Arial"/>
        <family val="2"/>
      </rPr>
      <t>EL</t>
    </r>
    <r>
      <rPr>
        <b/>
        <sz val="10"/>
        <rFont val="Arial"/>
        <family val="2"/>
      </rPr>
      <t xml:space="preserve"> =</t>
    </r>
  </si>
  <si>
    <r>
      <t>v</t>
    </r>
    <r>
      <rPr>
        <b/>
        <vertAlign val="subscript"/>
        <sz val="10"/>
        <rFont val="Arial"/>
        <family val="2"/>
      </rPr>
      <t>ET</t>
    </r>
    <r>
      <rPr>
        <b/>
        <sz val="10"/>
        <rFont val="Arial"/>
        <family val="2"/>
      </rPr>
      <t xml:space="preserve"> =</t>
    </r>
  </si>
  <si>
    <r>
      <t>v</t>
    </r>
    <r>
      <rPr>
        <b/>
        <vertAlign val="subscript"/>
        <sz val="10"/>
        <rFont val="Arial"/>
        <family val="2"/>
      </rPr>
      <t>ER</t>
    </r>
    <r>
      <rPr>
        <b/>
        <sz val="10"/>
        <rFont val="Arial"/>
        <family val="2"/>
      </rPr>
      <t xml:space="preserve"> =</t>
    </r>
  </si>
  <si>
    <r>
      <t>v</t>
    </r>
    <r>
      <rPr>
        <b/>
        <vertAlign val="subscript"/>
        <sz val="10"/>
        <rFont val="Arial"/>
        <family val="2"/>
      </rPr>
      <t>EU</t>
    </r>
    <r>
      <rPr>
        <b/>
        <sz val="10"/>
        <rFont val="Arial"/>
        <family val="2"/>
      </rPr>
      <t xml:space="preserve"> =</t>
    </r>
  </si>
  <si>
    <r>
      <t>v</t>
    </r>
    <r>
      <rPr>
        <b/>
        <vertAlign val="subscript"/>
        <sz val="10"/>
        <rFont val="Arial"/>
        <family val="2"/>
      </rPr>
      <t>WL</t>
    </r>
    <r>
      <rPr>
        <b/>
        <sz val="10"/>
        <rFont val="Arial"/>
        <family val="2"/>
      </rPr>
      <t xml:space="preserve"> =</t>
    </r>
  </si>
  <si>
    <r>
      <t>v</t>
    </r>
    <r>
      <rPr>
        <b/>
        <vertAlign val="subscript"/>
        <sz val="10"/>
        <rFont val="Arial"/>
        <family val="2"/>
      </rPr>
      <t>WT</t>
    </r>
    <r>
      <rPr>
        <b/>
        <sz val="10"/>
        <rFont val="Arial"/>
        <family val="2"/>
      </rPr>
      <t xml:space="preserve"> =</t>
    </r>
  </si>
  <si>
    <r>
      <t>v</t>
    </r>
    <r>
      <rPr>
        <b/>
        <vertAlign val="subscript"/>
        <sz val="10"/>
        <rFont val="Arial"/>
        <family val="2"/>
      </rPr>
      <t>WR</t>
    </r>
    <r>
      <rPr>
        <b/>
        <sz val="10"/>
        <rFont val="Arial"/>
        <family val="2"/>
      </rPr>
      <t xml:space="preserve"> =</t>
    </r>
  </si>
  <si>
    <r>
      <t>v</t>
    </r>
    <r>
      <rPr>
        <b/>
        <vertAlign val="subscript"/>
        <sz val="10"/>
        <rFont val="Arial"/>
        <family val="2"/>
      </rPr>
      <t>WU</t>
    </r>
    <r>
      <rPr>
        <b/>
        <sz val="10"/>
        <rFont val="Arial"/>
        <family val="2"/>
      </rPr>
      <t xml:space="preserve"> =</t>
    </r>
  </si>
  <si>
    <r>
      <t>v</t>
    </r>
    <r>
      <rPr>
        <b/>
        <vertAlign val="subscript"/>
        <sz val="10"/>
        <rFont val="Arial"/>
        <family val="2"/>
      </rPr>
      <t>NL</t>
    </r>
    <r>
      <rPr>
        <b/>
        <sz val="10"/>
        <rFont val="Arial"/>
        <family val="2"/>
      </rPr>
      <t xml:space="preserve"> =</t>
    </r>
  </si>
  <si>
    <r>
      <t>v</t>
    </r>
    <r>
      <rPr>
        <b/>
        <vertAlign val="subscript"/>
        <sz val="10"/>
        <rFont val="Arial"/>
        <family val="2"/>
      </rPr>
      <t>NT</t>
    </r>
    <r>
      <rPr>
        <b/>
        <sz val="10"/>
        <rFont val="Arial"/>
        <family val="2"/>
      </rPr>
      <t xml:space="preserve"> =</t>
    </r>
  </si>
  <si>
    <r>
      <t>v</t>
    </r>
    <r>
      <rPr>
        <b/>
        <vertAlign val="subscript"/>
        <sz val="10"/>
        <rFont val="Arial"/>
        <family val="2"/>
      </rPr>
      <t>NR</t>
    </r>
    <r>
      <rPr>
        <b/>
        <sz val="10"/>
        <rFont val="Arial"/>
        <family val="2"/>
      </rPr>
      <t xml:space="preserve"> =</t>
    </r>
  </si>
  <si>
    <r>
      <t>v</t>
    </r>
    <r>
      <rPr>
        <b/>
        <vertAlign val="subscript"/>
        <sz val="10"/>
        <rFont val="Arial"/>
        <family val="2"/>
      </rPr>
      <t>NU</t>
    </r>
    <r>
      <rPr>
        <b/>
        <sz val="10"/>
        <rFont val="Arial"/>
        <family val="2"/>
      </rPr>
      <t xml:space="preserve"> =</t>
    </r>
  </si>
  <si>
    <r>
      <t>v</t>
    </r>
    <r>
      <rPr>
        <b/>
        <vertAlign val="subscript"/>
        <sz val="10"/>
        <rFont val="Arial"/>
        <family val="2"/>
      </rPr>
      <t>SL</t>
    </r>
    <r>
      <rPr>
        <b/>
        <sz val="10"/>
        <rFont val="Arial"/>
        <family val="2"/>
      </rPr>
      <t xml:space="preserve"> =</t>
    </r>
  </si>
  <si>
    <r>
      <t>v</t>
    </r>
    <r>
      <rPr>
        <b/>
        <vertAlign val="subscript"/>
        <sz val="10"/>
        <rFont val="Arial"/>
        <family val="2"/>
      </rPr>
      <t>ST</t>
    </r>
    <r>
      <rPr>
        <b/>
        <sz val="10"/>
        <rFont val="Arial"/>
        <family val="2"/>
      </rPr>
      <t xml:space="preserve"> =</t>
    </r>
  </si>
  <si>
    <r>
      <t>v</t>
    </r>
    <r>
      <rPr>
        <b/>
        <vertAlign val="subscript"/>
        <sz val="10"/>
        <rFont val="Arial"/>
        <family val="2"/>
      </rPr>
      <t>SR</t>
    </r>
    <r>
      <rPr>
        <b/>
        <sz val="10"/>
        <rFont val="Arial"/>
        <family val="2"/>
      </rPr>
      <t xml:space="preserve"> =</t>
    </r>
  </si>
  <si>
    <r>
      <t>v</t>
    </r>
    <r>
      <rPr>
        <b/>
        <vertAlign val="subscript"/>
        <sz val="10"/>
        <rFont val="Arial"/>
        <family val="2"/>
      </rPr>
      <t>SU</t>
    </r>
    <r>
      <rPr>
        <b/>
        <sz val="10"/>
        <rFont val="Arial"/>
        <family val="2"/>
      </rPr>
      <t xml:space="preserve"> =</t>
    </r>
  </si>
  <si>
    <r>
      <t>v</t>
    </r>
    <r>
      <rPr>
        <vertAlign val="subscript"/>
        <sz val="10"/>
        <rFont val="Arial"/>
        <family val="2"/>
      </rPr>
      <t>EB(LL)</t>
    </r>
    <r>
      <rPr>
        <sz val="10"/>
        <rFont val="Arial"/>
        <family val="0"/>
      </rPr>
      <t xml:space="preserve"> = v</t>
    </r>
    <r>
      <rPr>
        <vertAlign val="subscript"/>
        <sz val="10"/>
        <rFont val="Arial"/>
        <family val="2"/>
      </rPr>
      <t>EL</t>
    </r>
    <r>
      <rPr>
        <sz val="10"/>
        <rFont val="Arial"/>
        <family val="0"/>
      </rPr>
      <t xml:space="preserve"> + v</t>
    </r>
    <r>
      <rPr>
        <vertAlign val="subscript"/>
        <sz val="10"/>
        <rFont val="Arial"/>
        <family val="2"/>
      </rPr>
      <t>EU</t>
    </r>
    <r>
      <rPr>
        <sz val="10"/>
        <rFont val="Arial"/>
        <family val="0"/>
      </rPr>
      <t xml:space="preserve"> + v</t>
    </r>
    <r>
      <rPr>
        <vertAlign val="subscript"/>
        <sz val="10"/>
        <rFont val="Arial"/>
        <family val="2"/>
      </rPr>
      <t>ET(LL)</t>
    </r>
    <r>
      <rPr>
        <sz val="10"/>
        <rFont val="Arial"/>
        <family val="0"/>
      </rPr>
      <t xml:space="preserve"> =</t>
    </r>
  </si>
  <si>
    <t>Equilized</t>
  </si>
  <si>
    <t>Req'd</t>
  </si>
  <si>
    <r>
      <t>v</t>
    </r>
    <r>
      <rPr>
        <vertAlign val="subscript"/>
        <sz val="10"/>
        <rFont val="Arial"/>
        <family val="2"/>
      </rPr>
      <t>EB(RL)</t>
    </r>
    <r>
      <rPr>
        <sz val="10"/>
        <rFont val="Arial"/>
        <family val="0"/>
      </rPr>
      <t xml:space="preserve"> = v</t>
    </r>
    <r>
      <rPr>
        <vertAlign val="subscript"/>
        <sz val="10"/>
        <rFont val="Arial"/>
        <family val="2"/>
      </rPr>
      <t>ER</t>
    </r>
    <r>
      <rPr>
        <sz val="10"/>
        <rFont val="Arial"/>
        <family val="0"/>
      </rPr>
      <t xml:space="preserve"> + v</t>
    </r>
    <r>
      <rPr>
        <vertAlign val="subscript"/>
        <sz val="10"/>
        <rFont val="Arial"/>
        <family val="2"/>
      </rPr>
      <t>ET(RL)</t>
    </r>
    <r>
      <rPr>
        <sz val="10"/>
        <rFont val="Arial"/>
        <family val="0"/>
      </rPr>
      <t xml:space="preserve"> =</t>
    </r>
  </si>
  <si>
    <t>Critical Lane? (* indicates positive)</t>
  </si>
  <si>
    <t>Conflicting Flow Volumes by Leg (veh/hr)</t>
  </si>
  <si>
    <r>
      <t>IMPORTANT NOTE:</t>
    </r>
    <r>
      <rPr>
        <i/>
        <sz val="9"/>
        <rFont val="Arial"/>
        <family val="2"/>
      </rPr>
      <t xml:space="preserve"> Entry Flow and Entry Volume formulas need to be customized based on lane use assignments.  As a default assumption, this spreadsheet is based on a two-lane approach into a two-lane circulatory roadway, where the inside entry lane allows left-turns, throughs and u-turns and the outside entry lane allows throughs and rights.  An additional assumption is made that an equilibrium will be reached whereby overall lane utilization will be approximately equal after accounting for turning demand.  However, this assumption may not be valid for moderate to highly unbalanced flows, and the designer should review this assumption closely and adjust lane utilization accordingly.</t>
    </r>
  </si>
  <si>
    <t>Entry Volume by Lane, v (veh/hr)</t>
  </si>
  <si>
    <t>Entry Flow by Lane (veh/hr)</t>
  </si>
  <si>
    <r>
      <t>v</t>
    </r>
    <r>
      <rPr>
        <vertAlign val="subscript"/>
        <sz val="10"/>
        <rFont val="Arial"/>
        <family val="2"/>
      </rPr>
      <t>WB(LL)</t>
    </r>
    <r>
      <rPr>
        <sz val="10"/>
        <rFont val="Arial"/>
        <family val="0"/>
      </rPr>
      <t xml:space="preserve"> = v</t>
    </r>
    <r>
      <rPr>
        <vertAlign val="subscript"/>
        <sz val="10"/>
        <rFont val="Arial"/>
        <family val="2"/>
      </rPr>
      <t>WL</t>
    </r>
    <r>
      <rPr>
        <sz val="10"/>
        <rFont val="Arial"/>
        <family val="0"/>
      </rPr>
      <t xml:space="preserve"> + v</t>
    </r>
    <r>
      <rPr>
        <vertAlign val="subscript"/>
        <sz val="10"/>
        <rFont val="Arial"/>
        <family val="2"/>
      </rPr>
      <t>WU</t>
    </r>
    <r>
      <rPr>
        <sz val="10"/>
        <rFont val="Arial"/>
        <family val="0"/>
      </rPr>
      <t xml:space="preserve"> + v</t>
    </r>
    <r>
      <rPr>
        <vertAlign val="subscript"/>
        <sz val="10"/>
        <rFont val="Arial"/>
        <family val="2"/>
      </rPr>
      <t>WT(LL)</t>
    </r>
    <r>
      <rPr>
        <sz val="10"/>
        <rFont val="Arial"/>
        <family val="0"/>
      </rPr>
      <t xml:space="preserve"> =</t>
    </r>
  </si>
  <si>
    <r>
      <t>v</t>
    </r>
    <r>
      <rPr>
        <vertAlign val="subscript"/>
        <sz val="10"/>
        <rFont val="Arial"/>
        <family val="2"/>
      </rPr>
      <t>WB(RL)</t>
    </r>
    <r>
      <rPr>
        <sz val="10"/>
        <rFont val="Arial"/>
        <family val="0"/>
      </rPr>
      <t xml:space="preserve"> = v</t>
    </r>
    <r>
      <rPr>
        <vertAlign val="subscript"/>
        <sz val="10"/>
        <rFont val="Arial"/>
        <family val="2"/>
      </rPr>
      <t>WR</t>
    </r>
    <r>
      <rPr>
        <sz val="10"/>
        <rFont val="Arial"/>
        <family val="0"/>
      </rPr>
      <t xml:space="preserve"> + v</t>
    </r>
    <r>
      <rPr>
        <vertAlign val="subscript"/>
        <sz val="10"/>
        <rFont val="Arial"/>
        <family val="2"/>
      </rPr>
      <t>WT(RL)</t>
    </r>
    <r>
      <rPr>
        <sz val="10"/>
        <rFont val="Arial"/>
        <family val="0"/>
      </rPr>
      <t xml:space="preserve"> =</t>
    </r>
  </si>
  <si>
    <r>
      <t>v</t>
    </r>
    <r>
      <rPr>
        <vertAlign val="subscript"/>
        <sz val="10"/>
        <rFont val="Arial"/>
        <family val="2"/>
      </rPr>
      <t>NB(LL)</t>
    </r>
    <r>
      <rPr>
        <sz val="10"/>
        <rFont val="Arial"/>
        <family val="0"/>
      </rPr>
      <t xml:space="preserve"> = v</t>
    </r>
    <r>
      <rPr>
        <vertAlign val="subscript"/>
        <sz val="10"/>
        <rFont val="Arial"/>
        <family val="2"/>
      </rPr>
      <t>NL</t>
    </r>
    <r>
      <rPr>
        <sz val="10"/>
        <rFont val="Arial"/>
        <family val="0"/>
      </rPr>
      <t xml:space="preserve"> + v</t>
    </r>
    <r>
      <rPr>
        <vertAlign val="subscript"/>
        <sz val="10"/>
        <rFont val="Arial"/>
        <family val="2"/>
      </rPr>
      <t>NU</t>
    </r>
    <r>
      <rPr>
        <sz val="10"/>
        <rFont val="Arial"/>
        <family val="0"/>
      </rPr>
      <t xml:space="preserve"> + v</t>
    </r>
    <r>
      <rPr>
        <vertAlign val="subscript"/>
        <sz val="10"/>
        <rFont val="Arial"/>
        <family val="2"/>
      </rPr>
      <t>NT(LL)</t>
    </r>
    <r>
      <rPr>
        <sz val="10"/>
        <rFont val="Arial"/>
        <family val="0"/>
      </rPr>
      <t xml:space="preserve"> =</t>
    </r>
  </si>
  <si>
    <r>
      <t>v</t>
    </r>
    <r>
      <rPr>
        <vertAlign val="subscript"/>
        <sz val="10"/>
        <rFont val="Arial"/>
        <family val="2"/>
      </rPr>
      <t>NB(RL)</t>
    </r>
    <r>
      <rPr>
        <sz val="10"/>
        <rFont val="Arial"/>
        <family val="0"/>
      </rPr>
      <t xml:space="preserve"> = v</t>
    </r>
    <r>
      <rPr>
        <vertAlign val="subscript"/>
        <sz val="10"/>
        <rFont val="Arial"/>
        <family val="2"/>
      </rPr>
      <t>NR</t>
    </r>
    <r>
      <rPr>
        <sz val="10"/>
        <rFont val="Arial"/>
        <family val="0"/>
      </rPr>
      <t xml:space="preserve"> + v</t>
    </r>
    <r>
      <rPr>
        <vertAlign val="subscript"/>
        <sz val="10"/>
        <rFont val="Arial"/>
        <family val="2"/>
      </rPr>
      <t>NT(RL)</t>
    </r>
    <r>
      <rPr>
        <sz val="10"/>
        <rFont val="Arial"/>
        <family val="0"/>
      </rPr>
      <t xml:space="preserve"> =</t>
    </r>
  </si>
  <si>
    <r>
      <t>v</t>
    </r>
    <r>
      <rPr>
        <vertAlign val="subscript"/>
        <sz val="10"/>
        <rFont val="Arial"/>
        <family val="2"/>
      </rPr>
      <t>SB(LL)</t>
    </r>
    <r>
      <rPr>
        <sz val="10"/>
        <rFont val="Arial"/>
        <family val="0"/>
      </rPr>
      <t xml:space="preserve"> = v</t>
    </r>
    <r>
      <rPr>
        <vertAlign val="subscript"/>
        <sz val="10"/>
        <rFont val="Arial"/>
        <family val="2"/>
      </rPr>
      <t>SL</t>
    </r>
    <r>
      <rPr>
        <sz val="10"/>
        <rFont val="Arial"/>
        <family val="0"/>
      </rPr>
      <t xml:space="preserve"> + v</t>
    </r>
    <r>
      <rPr>
        <vertAlign val="subscript"/>
        <sz val="10"/>
        <rFont val="Arial"/>
        <family val="2"/>
      </rPr>
      <t>SU</t>
    </r>
    <r>
      <rPr>
        <sz val="10"/>
        <rFont val="Arial"/>
        <family val="0"/>
      </rPr>
      <t xml:space="preserve"> + v</t>
    </r>
    <r>
      <rPr>
        <vertAlign val="subscript"/>
        <sz val="10"/>
        <rFont val="Arial"/>
        <family val="2"/>
      </rPr>
      <t>ST(LL)</t>
    </r>
    <r>
      <rPr>
        <sz val="10"/>
        <rFont val="Arial"/>
        <family val="0"/>
      </rPr>
      <t xml:space="preserve"> =</t>
    </r>
  </si>
  <si>
    <r>
      <t>v</t>
    </r>
    <r>
      <rPr>
        <vertAlign val="subscript"/>
        <sz val="10"/>
        <rFont val="Arial"/>
        <family val="2"/>
      </rPr>
      <t>SB(RL)</t>
    </r>
    <r>
      <rPr>
        <sz val="10"/>
        <rFont val="Arial"/>
        <family val="0"/>
      </rPr>
      <t xml:space="preserve"> = v</t>
    </r>
    <r>
      <rPr>
        <vertAlign val="subscript"/>
        <sz val="10"/>
        <rFont val="Arial"/>
        <family val="2"/>
      </rPr>
      <t>SR</t>
    </r>
    <r>
      <rPr>
        <sz val="10"/>
        <rFont val="Arial"/>
        <family val="0"/>
      </rPr>
      <t xml:space="preserve"> + v</t>
    </r>
    <r>
      <rPr>
        <vertAlign val="subscript"/>
        <sz val="10"/>
        <rFont val="Arial"/>
        <family val="2"/>
      </rPr>
      <t>ST(RL)</t>
    </r>
    <r>
      <rPr>
        <sz val="10"/>
        <rFont val="Arial"/>
        <family val="0"/>
      </rPr>
      <t xml:space="preserve"> =</t>
    </r>
  </si>
  <si>
    <r>
      <t>v</t>
    </r>
    <r>
      <rPr>
        <b/>
        <vertAlign val="subscript"/>
        <sz val="10"/>
        <rFont val="Arial"/>
        <family val="2"/>
      </rPr>
      <t>c(EB)</t>
    </r>
    <r>
      <rPr>
        <b/>
        <sz val="10"/>
        <rFont val="Arial"/>
        <family val="2"/>
      </rPr>
      <t xml:space="preserve"> =</t>
    </r>
    <r>
      <rPr>
        <sz val="10"/>
        <rFont val="Arial"/>
        <family val="2"/>
      </rPr>
      <t xml:space="preserve"> v</t>
    </r>
    <r>
      <rPr>
        <vertAlign val="subscript"/>
        <sz val="10"/>
        <rFont val="Arial"/>
        <family val="2"/>
      </rPr>
      <t>WL</t>
    </r>
    <r>
      <rPr>
        <sz val="10"/>
        <rFont val="Arial"/>
        <family val="2"/>
      </rPr>
      <t xml:space="preserve"> + v</t>
    </r>
    <r>
      <rPr>
        <vertAlign val="subscript"/>
        <sz val="10"/>
        <rFont val="Arial"/>
        <family val="2"/>
      </rPr>
      <t>WU</t>
    </r>
    <r>
      <rPr>
        <sz val="10"/>
        <rFont val="Arial"/>
        <family val="2"/>
      </rPr>
      <t xml:space="preserve"> + v</t>
    </r>
    <r>
      <rPr>
        <vertAlign val="subscript"/>
        <sz val="10"/>
        <rFont val="Arial"/>
        <family val="2"/>
      </rPr>
      <t>SL</t>
    </r>
    <r>
      <rPr>
        <sz val="10"/>
        <rFont val="Arial"/>
        <family val="2"/>
      </rPr>
      <t xml:space="preserve"> + v</t>
    </r>
    <r>
      <rPr>
        <vertAlign val="subscript"/>
        <sz val="10"/>
        <rFont val="Arial"/>
        <family val="2"/>
      </rPr>
      <t>SU</t>
    </r>
    <r>
      <rPr>
        <sz val="10"/>
        <rFont val="Arial"/>
        <family val="2"/>
      </rPr>
      <t xml:space="preserve"> + v</t>
    </r>
    <r>
      <rPr>
        <vertAlign val="subscript"/>
        <sz val="10"/>
        <rFont val="Arial"/>
        <family val="2"/>
      </rPr>
      <t xml:space="preserve">ST = </t>
    </r>
  </si>
  <si>
    <r>
      <t>v</t>
    </r>
    <r>
      <rPr>
        <b/>
        <vertAlign val="subscript"/>
        <sz val="10"/>
        <rFont val="Arial"/>
        <family val="2"/>
      </rPr>
      <t>c(WB)</t>
    </r>
    <r>
      <rPr>
        <b/>
        <sz val="10"/>
        <rFont val="Arial"/>
        <family val="2"/>
      </rPr>
      <t xml:space="preserve"> =</t>
    </r>
    <r>
      <rPr>
        <sz val="10"/>
        <rFont val="Arial"/>
        <family val="2"/>
      </rPr>
      <t xml:space="preserve"> v</t>
    </r>
    <r>
      <rPr>
        <vertAlign val="subscript"/>
        <sz val="10"/>
        <rFont val="Arial"/>
        <family val="2"/>
      </rPr>
      <t>EL</t>
    </r>
    <r>
      <rPr>
        <sz val="10"/>
        <rFont val="Arial"/>
        <family val="2"/>
      </rPr>
      <t xml:space="preserve"> + v</t>
    </r>
    <r>
      <rPr>
        <vertAlign val="subscript"/>
        <sz val="10"/>
        <rFont val="Arial"/>
        <family val="2"/>
      </rPr>
      <t>EU</t>
    </r>
    <r>
      <rPr>
        <sz val="10"/>
        <rFont val="Arial"/>
        <family val="2"/>
      </rPr>
      <t xml:space="preserve"> + v</t>
    </r>
    <r>
      <rPr>
        <vertAlign val="subscript"/>
        <sz val="10"/>
        <rFont val="Arial"/>
        <family val="2"/>
      </rPr>
      <t>NL</t>
    </r>
    <r>
      <rPr>
        <sz val="10"/>
        <rFont val="Arial"/>
        <family val="2"/>
      </rPr>
      <t xml:space="preserve"> + v</t>
    </r>
    <r>
      <rPr>
        <vertAlign val="subscript"/>
        <sz val="10"/>
        <rFont val="Arial"/>
        <family val="2"/>
      </rPr>
      <t>NU</t>
    </r>
    <r>
      <rPr>
        <sz val="10"/>
        <rFont val="Arial"/>
        <family val="2"/>
      </rPr>
      <t xml:space="preserve"> + v</t>
    </r>
    <r>
      <rPr>
        <vertAlign val="subscript"/>
        <sz val="10"/>
        <rFont val="Arial"/>
        <family val="2"/>
      </rPr>
      <t xml:space="preserve">NT = </t>
    </r>
  </si>
  <si>
    <r>
      <t>v</t>
    </r>
    <r>
      <rPr>
        <b/>
        <vertAlign val="subscript"/>
        <sz val="10"/>
        <rFont val="Arial"/>
        <family val="2"/>
      </rPr>
      <t>c(NB)</t>
    </r>
    <r>
      <rPr>
        <b/>
        <sz val="10"/>
        <rFont val="Arial"/>
        <family val="2"/>
      </rPr>
      <t xml:space="preserve"> =</t>
    </r>
    <r>
      <rPr>
        <sz val="10"/>
        <rFont val="Arial"/>
        <family val="2"/>
      </rPr>
      <t xml:space="preserve"> v</t>
    </r>
    <r>
      <rPr>
        <vertAlign val="subscript"/>
        <sz val="10"/>
        <rFont val="Arial"/>
        <family val="2"/>
      </rPr>
      <t>SL</t>
    </r>
    <r>
      <rPr>
        <sz val="10"/>
        <rFont val="Arial"/>
        <family val="2"/>
      </rPr>
      <t xml:space="preserve"> + v</t>
    </r>
    <r>
      <rPr>
        <vertAlign val="subscript"/>
        <sz val="10"/>
        <rFont val="Arial"/>
        <family val="2"/>
      </rPr>
      <t>SU</t>
    </r>
    <r>
      <rPr>
        <sz val="10"/>
        <rFont val="Arial"/>
        <family val="2"/>
      </rPr>
      <t xml:space="preserve"> + v</t>
    </r>
    <r>
      <rPr>
        <vertAlign val="subscript"/>
        <sz val="10"/>
        <rFont val="Arial"/>
        <family val="2"/>
      </rPr>
      <t>EL</t>
    </r>
    <r>
      <rPr>
        <sz val="10"/>
        <rFont val="Arial"/>
        <family val="2"/>
      </rPr>
      <t xml:space="preserve"> + v</t>
    </r>
    <r>
      <rPr>
        <vertAlign val="subscript"/>
        <sz val="10"/>
        <rFont val="Arial"/>
        <family val="2"/>
      </rPr>
      <t>EU</t>
    </r>
    <r>
      <rPr>
        <sz val="10"/>
        <rFont val="Arial"/>
        <family val="2"/>
      </rPr>
      <t xml:space="preserve"> + v</t>
    </r>
    <r>
      <rPr>
        <vertAlign val="subscript"/>
        <sz val="10"/>
        <rFont val="Arial"/>
        <family val="2"/>
      </rPr>
      <t xml:space="preserve">ET = </t>
    </r>
  </si>
  <si>
    <r>
      <t>v</t>
    </r>
    <r>
      <rPr>
        <b/>
        <vertAlign val="subscript"/>
        <sz val="10"/>
        <rFont val="Arial"/>
        <family val="2"/>
      </rPr>
      <t>c(SB)</t>
    </r>
    <r>
      <rPr>
        <b/>
        <sz val="10"/>
        <rFont val="Arial"/>
        <family val="2"/>
      </rPr>
      <t xml:space="preserve"> =</t>
    </r>
    <r>
      <rPr>
        <sz val="10"/>
        <rFont val="Arial"/>
        <family val="2"/>
      </rPr>
      <t xml:space="preserve"> v</t>
    </r>
    <r>
      <rPr>
        <vertAlign val="subscript"/>
        <sz val="10"/>
        <rFont val="Arial"/>
        <family val="2"/>
      </rPr>
      <t>NL</t>
    </r>
    <r>
      <rPr>
        <sz val="10"/>
        <rFont val="Arial"/>
        <family val="2"/>
      </rPr>
      <t xml:space="preserve"> + v</t>
    </r>
    <r>
      <rPr>
        <vertAlign val="subscript"/>
        <sz val="10"/>
        <rFont val="Arial"/>
        <family val="2"/>
      </rPr>
      <t>NU</t>
    </r>
    <r>
      <rPr>
        <sz val="10"/>
        <rFont val="Arial"/>
        <family val="2"/>
      </rPr>
      <t xml:space="preserve"> + v</t>
    </r>
    <r>
      <rPr>
        <vertAlign val="subscript"/>
        <sz val="10"/>
        <rFont val="Arial"/>
        <family val="2"/>
      </rPr>
      <t>WL</t>
    </r>
    <r>
      <rPr>
        <sz val="10"/>
        <rFont val="Arial"/>
        <family val="2"/>
      </rPr>
      <t xml:space="preserve"> + v</t>
    </r>
    <r>
      <rPr>
        <vertAlign val="subscript"/>
        <sz val="10"/>
        <rFont val="Arial"/>
        <family val="2"/>
      </rPr>
      <t>WU</t>
    </r>
    <r>
      <rPr>
        <sz val="10"/>
        <rFont val="Arial"/>
        <family val="2"/>
      </rPr>
      <t xml:space="preserve"> + v</t>
    </r>
    <r>
      <rPr>
        <vertAlign val="subscript"/>
        <sz val="10"/>
        <rFont val="Arial"/>
        <family val="2"/>
      </rPr>
      <t xml:space="preserve">WT = </t>
    </r>
  </si>
  <si>
    <r>
      <t>v</t>
    </r>
    <r>
      <rPr>
        <b/>
        <vertAlign val="subscript"/>
        <sz val="10"/>
        <rFont val="Arial"/>
        <family val="2"/>
      </rPr>
      <t>EB(LL)</t>
    </r>
  </si>
  <si>
    <r>
      <t>v</t>
    </r>
    <r>
      <rPr>
        <b/>
        <vertAlign val="subscript"/>
        <sz val="10"/>
        <rFont val="Arial"/>
        <family val="2"/>
      </rPr>
      <t>EB(RL)</t>
    </r>
  </si>
  <si>
    <r>
      <t>v</t>
    </r>
    <r>
      <rPr>
        <b/>
        <vertAlign val="subscript"/>
        <sz val="10"/>
        <rFont val="Arial"/>
        <family val="2"/>
      </rPr>
      <t>WB(LL)</t>
    </r>
  </si>
  <si>
    <r>
      <t>v</t>
    </r>
    <r>
      <rPr>
        <b/>
        <vertAlign val="subscript"/>
        <sz val="10"/>
        <rFont val="Arial"/>
        <family val="2"/>
      </rPr>
      <t>WB(RL)</t>
    </r>
  </si>
  <si>
    <r>
      <t>v</t>
    </r>
    <r>
      <rPr>
        <b/>
        <vertAlign val="subscript"/>
        <sz val="10"/>
        <rFont val="Arial"/>
        <family val="2"/>
      </rPr>
      <t>NB(LL)</t>
    </r>
  </si>
  <si>
    <r>
      <t>v</t>
    </r>
    <r>
      <rPr>
        <b/>
        <vertAlign val="subscript"/>
        <sz val="10"/>
        <rFont val="Arial"/>
        <family val="2"/>
      </rPr>
      <t>NB(RL)</t>
    </r>
  </si>
  <si>
    <r>
      <t>v</t>
    </r>
    <r>
      <rPr>
        <b/>
        <vertAlign val="subscript"/>
        <sz val="10"/>
        <rFont val="Arial"/>
        <family val="2"/>
      </rPr>
      <t>SB(LL)</t>
    </r>
  </si>
  <si>
    <r>
      <t>v</t>
    </r>
    <r>
      <rPr>
        <b/>
        <vertAlign val="subscript"/>
        <sz val="10"/>
        <rFont val="Arial"/>
        <family val="2"/>
      </rPr>
      <t>SB(RL)</t>
    </r>
  </si>
  <si>
    <t>Critical Lane (v/c) Ratio</t>
  </si>
  <si>
    <t>Critical Lane Analysis</t>
  </si>
  <si>
    <t>Critical Lane Control Delay (sec/veh)</t>
  </si>
  <si>
    <t>Critical Lane 95th Percentile Back of Queue (veh)</t>
  </si>
  <si>
    <t>SINGLE LANE ROUNDABOUT OPERATIONAL ANALYSIS (based on NCHRP Report 572)</t>
  </si>
  <si>
    <t>Capacity Analysis</t>
  </si>
  <si>
    <t>Entering Volumes by Leg (veh/hr)</t>
  </si>
  <si>
    <t>EB Leg</t>
  </si>
  <si>
    <t>WB Leg</t>
  </si>
  <si>
    <t>NB Leg</t>
  </si>
  <si>
    <t>SB Leg</t>
  </si>
  <si>
    <t>Entry Volume by Leg, v (veh/hr)</t>
  </si>
  <si>
    <t>Entry Capacity by Leg (veh/hr)</t>
  </si>
  <si>
    <t>(v/c) Ratio by Leg</t>
  </si>
  <si>
    <t>Control Delay by Leg (sec/veh)</t>
  </si>
  <si>
    <t>95th Percentile Back of Queue by Leg (veh)</t>
  </si>
  <si>
    <r>
      <t>v</t>
    </r>
    <r>
      <rPr>
        <b/>
        <vertAlign val="subscript"/>
        <sz val="10"/>
        <rFont val="Arial"/>
        <family val="2"/>
      </rPr>
      <t>EB</t>
    </r>
    <r>
      <rPr>
        <sz val="10"/>
        <rFont val="Arial"/>
        <family val="0"/>
      </rPr>
      <t xml:space="preserve"> = v</t>
    </r>
    <r>
      <rPr>
        <vertAlign val="subscript"/>
        <sz val="10"/>
        <rFont val="Arial"/>
        <family val="2"/>
      </rPr>
      <t>EL</t>
    </r>
    <r>
      <rPr>
        <sz val="10"/>
        <rFont val="Arial"/>
        <family val="0"/>
      </rPr>
      <t xml:space="preserve"> + v</t>
    </r>
    <r>
      <rPr>
        <vertAlign val="subscript"/>
        <sz val="10"/>
        <rFont val="Arial"/>
        <family val="2"/>
      </rPr>
      <t>ET</t>
    </r>
    <r>
      <rPr>
        <sz val="10"/>
        <rFont val="Arial"/>
        <family val="0"/>
      </rPr>
      <t xml:space="preserve"> + v</t>
    </r>
    <r>
      <rPr>
        <vertAlign val="subscript"/>
        <sz val="10"/>
        <rFont val="Arial"/>
        <family val="2"/>
      </rPr>
      <t>ER</t>
    </r>
    <r>
      <rPr>
        <sz val="10"/>
        <rFont val="Arial"/>
        <family val="0"/>
      </rPr>
      <t xml:space="preserve"> + v</t>
    </r>
    <r>
      <rPr>
        <vertAlign val="subscript"/>
        <sz val="10"/>
        <rFont val="Arial"/>
        <family val="2"/>
      </rPr>
      <t>EU</t>
    </r>
    <r>
      <rPr>
        <sz val="10"/>
        <rFont val="Arial"/>
        <family val="0"/>
      </rPr>
      <t xml:space="preserve"> =</t>
    </r>
  </si>
  <si>
    <r>
      <t>v</t>
    </r>
    <r>
      <rPr>
        <b/>
        <vertAlign val="subscript"/>
        <sz val="10"/>
        <rFont val="Arial"/>
        <family val="2"/>
      </rPr>
      <t>WB</t>
    </r>
    <r>
      <rPr>
        <sz val="10"/>
        <rFont val="Arial"/>
        <family val="0"/>
      </rPr>
      <t xml:space="preserve"> = v</t>
    </r>
    <r>
      <rPr>
        <vertAlign val="subscript"/>
        <sz val="10"/>
        <rFont val="Arial"/>
        <family val="2"/>
      </rPr>
      <t>WL</t>
    </r>
    <r>
      <rPr>
        <sz val="10"/>
        <rFont val="Arial"/>
        <family val="0"/>
      </rPr>
      <t xml:space="preserve"> + v</t>
    </r>
    <r>
      <rPr>
        <vertAlign val="subscript"/>
        <sz val="10"/>
        <rFont val="Arial"/>
        <family val="2"/>
      </rPr>
      <t>WT</t>
    </r>
    <r>
      <rPr>
        <sz val="10"/>
        <rFont val="Arial"/>
        <family val="0"/>
      </rPr>
      <t xml:space="preserve"> + v</t>
    </r>
    <r>
      <rPr>
        <vertAlign val="subscript"/>
        <sz val="10"/>
        <rFont val="Arial"/>
        <family val="2"/>
      </rPr>
      <t>WR</t>
    </r>
    <r>
      <rPr>
        <sz val="10"/>
        <rFont val="Arial"/>
        <family val="0"/>
      </rPr>
      <t xml:space="preserve"> + v</t>
    </r>
    <r>
      <rPr>
        <vertAlign val="subscript"/>
        <sz val="10"/>
        <rFont val="Arial"/>
        <family val="2"/>
      </rPr>
      <t>WU</t>
    </r>
    <r>
      <rPr>
        <sz val="10"/>
        <rFont val="Arial"/>
        <family val="0"/>
      </rPr>
      <t xml:space="preserve"> =</t>
    </r>
  </si>
  <si>
    <r>
      <t>v</t>
    </r>
    <r>
      <rPr>
        <b/>
        <vertAlign val="subscript"/>
        <sz val="10"/>
        <rFont val="Arial"/>
        <family val="2"/>
      </rPr>
      <t>NB</t>
    </r>
    <r>
      <rPr>
        <sz val="10"/>
        <rFont val="Arial"/>
        <family val="0"/>
      </rPr>
      <t xml:space="preserve"> = v</t>
    </r>
    <r>
      <rPr>
        <vertAlign val="subscript"/>
        <sz val="10"/>
        <rFont val="Arial"/>
        <family val="2"/>
      </rPr>
      <t>NL</t>
    </r>
    <r>
      <rPr>
        <sz val="10"/>
        <rFont val="Arial"/>
        <family val="0"/>
      </rPr>
      <t xml:space="preserve"> + v</t>
    </r>
    <r>
      <rPr>
        <vertAlign val="subscript"/>
        <sz val="10"/>
        <rFont val="Arial"/>
        <family val="2"/>
      </rPr>
      <t>NT</t>
    </r>
    <r>
      <rPr>
        <sz val="10"/>
        <rFont val="Arial"/>
        <family val="0"/>
      </rPr>
      <t xml:space="preserve"> + v</t>
    </r>
    <r>
      <rPr>
        <vertAlign val="subscript"/>
        <sz val="10"/>
        <rFont val="Arial"/>
        <family val="2"/>
      </rPr>
      <t>NR</t>
    </r>
    <r>
      <rPr>
        <sz val="10"/>
        <rFont val="Arial"/>
        <family val="0"/>
      </rPr>
      <t xml:space="preserve"> + v</t>
    </r>
    <r>
      <rPr>
        <vertAlign val="subscript"/>
        <sz val="10"/>
        <rFont val="Arial"/>
        <family val="2"/>
      </rPr>
      <t>NU</t>
    </r>
    <r>
      <rPr>
        <sz val="10"/>
        <rFont val="Arial"/>
        <family val="0"/>
      </rPr>
      <t xml:space="preserve"> =</t>
    </r>
  </si>
  <si>
    <r>
      <t>v</t>
    </r>
    <r>
      <rPr>
        <b/>
        <vertAlign val="subscript"/>
        <sz val="10"/>
        <rFont val="Arial"/>
        <family val="2"/>
      </rPr>
      <t>SB</t>
    </r>
    <r>
      <rPr>
        <sz val="10"/>
        <rFont val="Arial"/>
        <family val="0"/>
      </rPr>
      <t xml:space="preserve"> = v</t>
    </r>
    <r>
      <rPr>
        <vertAlign val="subscript"/>
        <sz val="10"/>
        <rFont val="Arial"/>
        <family val="2"/>
      </rPr>
      <t>SL</t>
    </r>
    <r>
      <rPr>
        <sz val="10"/>
        <rFont val="Arial"/>
        <family val="0"/>
      </rPr>
      <t xml:space="preserve"> + v</t>
    </r>
    <r>
      <rPr>
        <vertAlign val="subscript"/>
        <sz val="10"/>
        <rFont val="Arial"/>
        <family val="2"/>
      </rPr>
      <t>ST</t>
    </r>
    <r>
      <rPr>
        <sz val="10"/>
        <rFont val="Arial"/>
        <family val="0"/>
      </rPr>
      <t xml:space="preserve"> + v</t>
    </r>
    <r>
      <rPr>
        <vertAlign val="subscript"/>
        <sz val="10"/>
        <rFont val="Arial"/>
        <family val="2"/>
      </rPr>
      <t>SR</t>
    </r>
    <r>
      <rPr>
        <sz val="10"/>
        <rFont val="Arial"/>
        <family val="0"/>
      </rPr>
      <t xml:space="preserve"> + v</t>
    </r>
    <r>
      <rPr>
        <vertAlign val="subscript"/>
        <sz val="10"/>
        <rFont val="Arial"/>
        <family val="2"/>
      </rPr>
      <t>SU</t>
    </r>
    <r>
      <rPr>
        <sz val="10"/>
        <rFont val="Arial"/>
        <family val="0"/>
      </rPr>
      <t xml:space="preserve"> =</t>
    </r>
  </si>
  <si>
    <t>EASTBOUND</t>
  </si>
  <si>
    <t>WESTBOUND</t>
  </si>
  <si>
    <t>SOUTHBOUND</t>
  </si>
  <si>
    <t>NORTHBOUND</t>
  </si>
  <si>
    <t>NOTE: Spreadsheet last revised on June 9, 2008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</si>
</sst>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v\1\="/>
    <numFmt numFmtId="165" formatCode="\v\1\=###"/>
  </numFmts>
  <fonts count="14">
    <font>
      <sz val="10"/>
      <name val="Arial"/>
      <family val="0"/>
    </font>
    <font>
      <sz val="8"/>
      <name val="Arial"/>
      <family val="0"/>
    </font>
    <font>
      <b/>
      <sz val="10"/>
      <name val="Arial"/>
      <family val="2"/>
    </font>
    <font>
      <i/>
      <sz val="9"/>
      <name val="Arial"/>
      <family val="2"/>
    </font>
    <font>
      <sz val="14"/>
      <name val="Arial"/>
      <family val="0"/>
    </font>
    <font>
      <b/>
      <vertAlign val="subscript"/>
      <sz val="10"/>
      <name val="Arial"/>
      <family val="2"/>
    </font>
    <font>
      <vertAlign val="subscript"/>
      <sz val="10"/>
      <name val="Arial"/>
      <family val="2"/>
    </font>
    <font>
      <b/>
      <i/>
      <u val="single"/>
      <sz val="9"/>
      <name val="Arial"/>
      <family val="2"/>
    </font>
    <font>
      <b/>
      <sz val="16"/>
      <name val="Arial"/>
      <family val="2"/>
    </font>
    <font>
      <b/>
      <sz val="20"/>
      <name val="Arial"/>
      <family val="2"/>
    </font>
    <font>
      <b/>
      <sz val="20"/>
      <color indexed="9"/>
      <name val="Arial"/>
      <family val="2"/>
    </font>
    <font>
      <b/>
      <sz val="14"/>
      <color indexed="9"/>
      <name val="Arial"/>
      <family val="2"/>
    </font>
    <font>
      <b/>
      <i/>
      <sz val="20"/>
      <name val="Arial"/>
      <family val="2"/>
    </font>
    <font>
      <i/>
      <sz val="10"/>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s>
  <borders count="35">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medium"/>
      <right>
        <color indexed="63"/>
      </right>
      <top style="medium"/>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quotePrefix="1">
      <alignment horizontal="center"/>
    </xf>
    <xf numFmtId="0" fontId="2" fillId="0" borderId="1" xfId="0" applyFont="1" applyBorder="1" applyAlignment="1">
      <alignment horizontal="right" indent="1"/>
    </xf>
    <xf numFmtId="0" fontId="2" fillId="0" borderId="0" xfId="0" applyFont="1" applyBorder="1" applyAlignment="1">
      <alignment horizontal="right"/>
    </xf>
    <xf numFmtId="0" fontId="2" fillId="0" borderId="2" xfId="0" applyFont="1" applyBorder="1" applyAlignment="1">
      <alignment horizontal="right" indent="1"/>
    </xf>
    <xf numFmtId="0" fontId="2" fillId="0" borderId="3" xfId="0" applyFont="1" applyBorder="1" applyAlignment="1">
      <alignment horizontal="right"/>
    </xf>
    <xf numFmtId="0" fontId="2" fillId="0" borderId="4" xfId="0" applyFont="1" applyBorder="1" applyAlignment="1">
      <alignment horizontal="center"/>
    </xf>
    <xf numFmtId="0" fontId="4" fillId="0" borderId="0" xfId="0" applyFont="1" applyAlignment="1">
      <alignment/>
    </xf>
    <xf numFmtId="0" fontId="0" fillId="0" borderId="0" xfId="0" applyBorder="1" applyAlignment="1" quotePrefix="1">
      <alignment horizontal="center"/>
    </xf>
    <xf numFmtId="0" fontId="0" fillId="0" borderId="0" xfId="0" applyBorder="1" applyAlignment="1">
      <alignment horizontal="center"/>
    </xf>
    <xf numFmtId="0" fontId="0" fillId="0" borderId="5" xfId="0" applyBorder="1" applyAlignment="1">
      <alignment horizontal="center"/>
    </xf>
    <xf numFmtId="0" fontId="0" fillId="0" borderId="3" xfId="0" applyBorder="1" applyAlignment="1" quotePrefix="1">
      <alignment horizontal="center"/>
    </xf>
    <xf numFmtId="0" fontId="0" fillId="0" borderId="3" xfId="0" applyBorder="1" applyAlignment="1">
      <alignment horizontal="center"/>
    </xf>
    <xf numFmtId="0" fontId="0" fillId="0" borderId="6" xfId="0" applyBorder="1" applyAlignment="1">
      <alignment horizontal="center"/>
    </xf>
    <xf numFmtId="0" fontId="2" fillId="0" borderId="7" xfId="0" applyFont="1" applyBorder="1" applyAlignment="1">
      <alignment horizontal="right" indent="1"/>
    </xf>
    <xf numFmtId="0" fontId="2" fillId="0" borderId="8" xfId="0" applyFont="1" applyBorder="1" applyAlignment="1">
      <alignment horizontal="right"/>
    </xf>
    <xf numFmtId="0" fontId="2" fillId="0" borderId="9" xfId="0" applyFont="1" applyBorder="1" applyAlignment="1">
      <alignment horizontal="center"/>
    </xf>
    <xf numFmtId="0" fontId="2"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8" xfId="0" applyBorder="1" applyAlignment="1" quotePrefix="1">
      <alignment horizontal="center"/>
    </xf>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center"/>
    </xf>
    <xf numFmtId="0" fontId="2" fillId="0" borderId="1" xfId="0" applyFont="1" applyBorder="1" applyAlignment="1">
      <alignment horizontal="left" indent="1"/>
    </xf>
    <xf numFmtId="0" fontId="2" fillId="0" borderId="1" xfId="0" applyFont="1" applyBorder="1" applyAlignment="1">
      <alignment horizontal="left" indent="2"/>
    </xf>
    <xf numFmtId="0" fontId="2" fillId="0" borderId="2" xfId="0" applyFont="1" applyBorder="1" applyAlignment="1">
      <alignment horizontal="left" indent="2"/>
    </xf>
    <xf numFmtId="2" fontId="0" fillId="0" borderId="0" xfId="0" applyNumberFormat="1" applyBorder="1" applyAlignment="1">
      <alignment horizontal="center"/>
    </xf>
    <xf numFmtId="2" fontId="0" fillId="0" borderId="5" xfId="0" applyNumberFormat="1" applyBorder="1" applyAlignment="1">
      <alignment horizontal="center"/>
    </xf>
    <xf numFmtId="0" fontId="2" fillId="0" borderId="17" xfId="0" applyFont="1" applyFill="1" applyBorder="1" applyAlignment="1">
      <alignment horizontal="center"/>
    </xf>
    <xf numFmtId="2" fontId="0" fillId="0" borderId="1" xfId="0" applyNumberFormat="1" applyBorder="1" applyAlignment="1">
      <alignment horizontal="center"/>
    </xf>
    <xf numFmtId="0" fontId="2" fillId="0" borderId="13" xfId="0" applyFont="1" applyBorder="1" applyAlignment="1">
      <alignment horizontal="right" indent="1"/>
    </xf>
    <xf numFmtId="0" fontId="2" fillId="0" borderId="14" xfId="0" applyFont="1" applyBorder="1" applyAlignment="1">
      <alignment horizontal="right" indent="1"/>
    </xf>
    <xf numFmtId="0" fontId="2" fillId="0" borderId="15" xfId="0" applyFont="1" applyBorder="1" applyAlignment="1">
      <alignment horizontal="right" indent="1"/>
    </xf>
    <xf numFmtId="0" fontId="2" fillId="0" borderId="2" xfId="0" applyFont="1" applyBorder="1" applyAlignment="1">
      <alignment horizontal="left" indent="1"/>
    </xf>
    <xf numFmtId="0" fontId="0" fillId="2" borderId="0" xfId="0" applyFill="1" applyAlignment="1">
      <alignment/>
    </xf>
    <xf numFmtId="0" fontId="0" fillId="2" borderId="0" xfId="0" applyFill="1" applyAlignment="1" applyProtection="1">
      <alignment/>
      <protection locked="0"/>
    </xf>
    <xf numFmtId="0" fontId="0" fillId="3" borderId="0" xfId="0" applyFill="1" applyAlignment="1" applyProtection="1">
      <alignment/>
      <protection/>
    </xf>
    <xf numFmtId="0" fontId="0" fillId="2" borderId="0" xfId="0" applyFill="1" applyAlignment="1" applyProtection="1">
      <alignment/>
      <protection/>
    </xf>
    <xf numFmtId="0" fontId="12" fillId="2" borderId="0" xfId="0" applyFont="1" applyFill="1" applyAlignment="1" applyProtection="1">
      <alignment horizontal="center" vertical="center"/>
      <protection/>
    </xf>
    <xf numFmtId="0" fontId="0" fillId="0" borderId="0" xfId="0" applyAlignment="1" applyProtection="1">
      <alignment/>
      <protection/>
    </xf>
    <xf numFmtId="0" fontId="12" fillId="2" borderId="0" xfId="0" applyFont="1" applyFill="1" applyAlignment="1" applyProtection="1">
      <alignment horizontal="left" vertical="center"/>
      <protection/>
    </xf>
    <xf numFmtId="3" fontId="4" fillId="2" borderId="0" xfId="0" applyNumberFormat="1" applyFont="1" applyFill="1" applyBorder="1" applyAlignment="1" applyProtection="1">
      <alignment horizontal="center" vertical="center"/>
      <protection/>
    </xf>
    <xf numFmtId="0" fontId="12" fillId="2" borderId="0" xfId="0" applyFont="1" applyFill="1" applyAlignment="1" applyProtection="1">
      <alignment vertical="center"/>
      <protection/>
    </xf>
    <xf numFmtId="0" fontId="12" fillId="3" borderId="0" xfId="0" applyFont="1" applyFill="1" applyAlignment="1" applyProtection="1">
      <alignment vertical="center"/>
      <protection/>
    </xf>
    <xf numFmtId="3" fontId="0" fillId="4" borderId="8" xfId="0" applyNumberFormat="1" applyFill="1" applyBorder="1" applyAlignment="1">
      <alignment horizontal="center"/>
    </xf>
    <xf numFmtId="3" fontId="0" fillId="4" borderId="0" xfId="0" applyNumberFormat="1" applyFill="1" applyBorder="1" applyAlignment="1">
      <alignment horizontal="center"/>
    </xf>
    <xf numFmtId="3" fontId="0" fillId="4" borderId="3" xfId="0" applyNumberFormat="1" applyFill="1" applyBorder="1" applyAlignment="1">
      <alignment horizontal="center"/>
    </xf>
    <xf numFmtId="3" fontId="0" fillId="4" borderId="18" xfId="0" applyNumberFormat="1" applyFill="1" applyBorder="1" applyAlignment="1">
      <alignment horizontal="center"/>
    </xf>
    <xf numFmtId="3" fontId="0" fillId="4" borderId="5" xfId="0" applyNumberFormat="1" applyFill="1" applyBorder="1" applyAlignment="1">
      <alignment horizontal="center"/>
    </xf>
    <xf numFmtId="3" fontId="0" fillId="4" borderId="6" xfId="0" applyNumberFormat="1" applyFill="1" applyBorder="1" applyAlignment="1">
      <alignment horizontal="center"/>
    </xf>
    <xf numFmtId="0" fontId="9" fillId="2" borderId="0" xfId="0" applyFont="1" applyFill="1" applyAlignment="1" applyProtection="1">
      <alignment vertical="center" wrapText="1"/>
      <protection locked="0"/>
    </xf>
    <xf numFmtId="3" fontId="4" fillId="2" borderId="0" xfId="0" applyNumberFormat="1" applyFont="1" applyFill="1" applyBorder="1" applyAlignment="1" applyProtection="1">
      <alignment horizontal="center" vertical="center"/>
      <protection/>
    </xf>
    <xf numFmtId="0" fontId="12" fillId="2" borderId="3" xfId="0" applyFont="1" applyFill="1" applyBorder="1" applyAlignment="1" applyProtection="1">
      <alignment horizontal="center" vertical="center"/>
      <protection/>
    </xf>
    <xf numFmtId="0" fontId="11" fillId="5" borderId="19" xfId="0" applyFont="1" applyFill="1" applyBorder="1" applyAlignment="1">
      <alignment horizontal="center" vertical="top"/>
    </xf>
    <xf numFmtId="0" fontId="11" fillId="5" borderId="20" xfId="0" applyFont="1" applyFill="1" applyBorder="1" applyAlignment="1">
      <alignment horizontal="center" vertical="top"/>
    </xf>
    <xf numFmtId="3" fontId="4" fillId="3" borderId="15"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xf>
    <xf numFmtId="0" fontId="12" fillId="2" borderId="0" xfId="0" applyFont="1" applyFill="1" applyAlignment="1" applyProtection="1">
      <alignment horizontal="center" vertical="center"/>
      <protection/>
    </xf>
    <xf numFmtId="0" fontId="12" fillId="2" borderId="14" xfId="0" applyFont="1" applyFill="1" applyBorder="1" applyAlignment="1" applyProtection="1">
      <alignment horizontal="center" vertical="center"/>
      <protection/>
    </xf>
    <xf numFmtId="3" fontId="4" fillId="2" borderId="8" xfId="0" applyNumberFormat="1" applyFont="1" applyFill="1" applyBorder="1" applyAlignment="1" applyProtection="1">
      <alignment horizontal="center" vertical="center"/>
      <protection/>
    </xf>
    <xf numFmtId="0" fontId="13" fillId="2" borderId="0" xfId="0" applyFont="1" applyFill="1" applyAlignment="1">
      <alignment/>
    </xf>
    <xf numFmtId="0" fontId="0" fillId="2" borderId="0" xfId="0" applyFill="1" applyAlignment="1" applyProtection="1">
      <alignment horizontal="center"/>
      <protection/>
    </xf>
    <xf numFmtId="0" fontId="0" fillId="2" borderId="0" xfId="0" applyFill="1" applyAlignment="1" applyProtection="1">
      <alignment horizontal="center" vertical="center"/>
      <protection/>
    </xf>
    <xf numFmtId="0" fontId="12" fillId="2" borderId="0" xfId="0" applyFont="1" applyFill="1" applyAlignment="1" applyProtection="1">
      <alignment horizontal="left" vertical="center"/>
      <protection/>
    </xf>
    <xf numFmtId="3" fontId="4" fillId="0" borderId="13" xfId="0" applyNumberFormat="1" applyFont="1" applyBorder="1" applyAlignment="1" applyProtection="1">
      <alignment horizontal="center" vertical="center"/>
      <protection locked="0"/>
    </xf>
    <xf numFmtId="3" fontId="4" fillId="0" borderId="14" xfId="0" applyNumberFormat="1" applyFont="1" applyBorder="1" applyAlignment="1" applyProtection="1">
      <alignment horizontal="center" vertical="center"/>
      <protection locked="0"/>
    </xf>
    <xf numFmtId="3" fontId="4" fillId="0" borderId="15" xfId="0" applyNumberFormat="1" applyFont="1" applyBorder="1" applyAlignment="1" applyProtection="1">
      <alignment horizontal="center" vertical="center"/>
      <protection locked="0"/>
    </xf>
    <xf numFmtId="0" fontId="0" fillId="2" borderId="0" xfId="0" applyFill="1" applyAlignment="1" applyProtection="1">
      <alignment/>
      <protection/>
    </xf>
    <xf numFmtId="3" fontId="4" fillId="3" borderId="13" xfId="0" applyNumberFormat="1" applyFont="1" applyFill="1" applyBorder="1" applyAlignment="1" applyProtection="1">
      <alignment horizontal="center" vertical="center"/>
      <protection locked="0"/>
    </xf>
    <xf numFmtId="3" fontId="4" fillId="3" borderId="14" xfId="0" applyNumberFormat="1" applyFont="1" applyFill="1" applyBorder="1" applyAlignment="1" applyProtection="1">
      <alignment horizontal="center" vertical="center"/>
      <protection locked="0"/>
    </xf>
    <xf numFmtId="0" fontId="11" fillId="5" borderId="21" xfId="0" applyFont="1" applyFill="1" applyBorder="1" applyAlignment="1">
      <alignment horizontal="center" vertical="top"/>
    </xf>
    <xf numFmtId="0" fontId="2" fillId="0" borderId="22" xfId="0" applyFont="1" applyBorder="1" applyAlignment="1">
      <alignment horizontal="center"/>
    </xf>
    <xf numFmtId="0" fontId="2" fillId="0" borderId="23" xfId="0" applyFont="1" applyBorder="1" applyAlignment="1">
      <alignment horizontal="center"/>
    </xf>
    <xf numFmtId="0" fontId="0" fillId="0" borderId="2" xfId="0" applyBorder="1" applyAlignment="1">
      <alignment horizontal="center"/>
    </xf>
    <xf numFmtId="0" fontId="0" fillId="0" borderId="24" xfId="0" applyBorder="1" applyAlignment="1">
      <alignment horizontal="center"/>
    </xf>
    <xf numFmtId="1" fontId="0" fillId="0" borderId="25" xfId="0" applyNumberFormat="1" applyBorder="1" applyAlignment="1">
      <alignment horizontal="center"/>
    </xf>
    <xf numFmtId="1" fontId="0" fillId="0" borderId="5" xfId="0" applyNumberFormat="1" applyBorder="1" applyAlignment="1">
      <alignment horizontal="center"/>
    </xf>
    <xf numFmtId="2" fontId="0" fillId="0" borderId="25" xfId="0" applyNumberFormat="1" applyBorder="1" applyAlignment="1">
      <alignment horizontal="center"/>
    </xf>
    <xf numFmtId="2" fontId="0" fillId="0" borderId="5" xfId="0" applyNumberForma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 fontId="0" fillId="0" borderId="27" xfId="0" applyNumberFormat="1" applyBorder="1" applyAlignment="1">
      <alignment horizontal="center"/>
    </xf>
    <xf numFmtId="2" fontId="0" fillId="0" borderId="27" xfId="0" applyNumberFormat="1" applyBorder="1" applyAlignment="1">
      <alignment horizontal="center"/>
    </xf>
    <xf numFmtId="0" fontId="0" fillId="0" borderId="27" xfId="0"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2" fillId="0" borderId="1" xfId="0" applyFont="1" applyBorder="1" applyAlignment="1">
      <alignment horizontal="right"/>
    </xf>
    <xf numFmtId="0" fontId="0" fillId="0" borderId="0" xfId="0" applyBorder="1" applyAlignment="1">
      <alignment horizontal="right"/>
    </xf>
    <xf numFmtId="0" fontId="2" fillId="0" borderId="2" xfId="0" applyFont="1" applyBorder="1" applyAlignment="1">
      <alignment horizontal="right"/>
    </xf>
    <xf numFmtId="0" fontId="0" fillId="0" borderId="3" xfId="0" applyBorder="1" applyAlignment="1">
      <alignment horizontal="right"/>
    </xf>
    <xf numFmtId="0" fontId="2" fillId="0" borderId="34" xfId="0" applyFont="1" applyBorder="1" applyAlignment="1">
      <alignment horizontal="center"/>
    </xf>
    <xf numFmtId="0" fontId="2" fillId="0" borderId="17" xfId="0" applyFont="1"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2" fillId="0" borderId="7" xfId="0" applyFont="1" applyBorder="1" applyAlignment="1">
      <alignment horizontal="right"/>
    </xf>
    <xf numFmtId="0" fontId="0" fillId="0" borderId="8" xfId="0" applyBorder="1" applyAlignment="1">
      <alignment horizontal="right"/>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xf>
    <xf numFmtId="0" fontId="2" fillId="0" borderId="10" xfId="0" applyFont="1" applyBorder="1" applyAlignment="1">
      <alignment horizontal="center"/>
    </xf>
    <xf numFmtId="0" fontId="0" fillId="0" borderId="1" xfId="0" applyBorder="1" applyAlignment="1">
      <alignment horizontal="left" indent="1"/>
    </xf>
    <xf numFmtId="0" fontId="0" fillId="0" borderId="0"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8" fillId="6" borderId="19" xfId="0" applyFont="1" applyFill="1" applyBorder="1" applyAlignment="1">
      <alignment horizontal="center" vertical="top"/>
    </xf>
    <xf numFmtId="0" fontId="8" fillId="6" borderId="20" xfId="0" applyFont="1" applyFill="1" applyBorder="1" applyAlignment="1">
      <alignment horizontal="center" vertical="top"/>
    </xf>
    <xf numFmtId="0" fontId="8" fillId="6" borderId="21" xfId="0" applyFont="1" applyFill="1" applyBorder="1" applyAlignment="1">
      <alignment horizontal="center" vertical="top"/>
    </xf>
    <xf numFmtId="0" fontId="7" fillId="7" borderId="13" xfId="0" applyFont="1" applyFill="1" applyBorder="1" applyAlignment="1">
      <alignment horizontal="left" vertical="top" wrapText="1"/>
    </xf>
    <xf numFmtId="0" fontId="3" fillId="7" borderId="14" xfId="0" applyFont="1" applyFill="1" applyBorder="1" applyAlignment="1">
      <alignment horizontal="left" vertical="top" wrapText="1"/>
    </xf>
    <xf numFmtId="0" fontId="3" fillId="7" borderId="15" xfId="0" applyFont="1" applyFill="1" applyBorder="1" applyAlignment="1">
      <alignment horizontal="left" vertical="top" wrapText="1"/>
    </xf>
    <xf numFmtId="0" fontId="0" fillId="0" borderId="7" xfId="0" applyBorder="1" applyAlignment="1">
      <alignment horizontal="left" indent="1"/>
    </xf>
    <xf numFmtId="0" fontId="0" fillId="0" borderId="8" xfId="0"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6</xdr:col>
      <xdr:colOff>0</xdr:colOff>
      <xdr:row>9</xdr:row>
      <xdr:rowOff>0</xdr:rowOff>
    </xdr:to>
    <xdr:sp macro="[0]!SINGLELANE">
      <xdr:nvSpPr>
        <xdr:cNvPr id="1" name="TextBox 1"/>
        <xdr:cNvSpPr txBox="1">
          <a:spLocks noChangeArrowheads="1"/>
        </xdr:cNvSpPr>
      </xdr:nvSpPr>
      <xdr:spPr>
        <a:xfrm>
          <a:off x="609600" y="161925"/>
          <a:ext cx="3048000" cy="1295400"/>
        </a:xfrm>
        <a:prstGeom prst="rect">
          <a:avLst/>
        </a:prstGeom>
        <a:solidFill>
          <a:srgbClr val="00CCFF"/>
        </a:solidFill>
        <a:ln w="9525" cmpd="sng">
          <a:noFill/>
        </a:ln>
      </xdr:spPr>
      <xdr:txBody>
        <a:bodyPr vertOverflow="clip" wrap="square" anchor="ctr"/>
        <a:p>
          <a:pPr algn="ctr">
            <a:defRPr/>
          </a:pPr>
          <a:r>
            <a:rPr lang="en-US" cap="none" sz="2000" b="1" i="0" u="none" baseline="0">
              <a:solidFill>
                <a:srgbClr val="FFFFFF"/>
              </a:solidFill>
              <a:latin typeface="Arial"/>
              <a:ea typeface="Arial"/>
              <a:cs typeface="Arial"/>
            </a:rPr>
            <a:t>SINGLE LANE ROUNDABOUT CAPACITY ANALYSIS</a:t>
          </a:r>
        </a:p>
      </xdr:txBody>
    </xdr:sp>
    <xdr:clientData/>
  </xdr:twoCellAnchor>
  <xdr:twoCellAnchor>
    <xdr:from>
      <xdr:col>7</xdr:col>
      <xdr:colOff>0</xdr:colOff>
      <xdr:row>1</xdr:row>
      <xdr:rowOff>0</xdr:rowOff>
    </xdr:from>
    <xdr:to>
      <xdr:col>12</xdr:col>
      <xdr:colOff>0</xdr:colOff>
      <xdr:row>9</xdr:row>
      <xdr:rowOff>0</xdr:rowOff>
    </xdr:to>
    <xdr:sp macro="[0]!MULTILANE">
      <xdr:nvSpPr>
        <xdr:cNvPr id="2" name="TextBox 2"/>
        <xdr:cNvSpPr txBox="1">
          <a:spLocks noChangeArrowheads="1"/>
        </xdr:cNvSpPr>
      </xdr:nvSpPr>
      <xdr:spPr>
        <a:xfrm>
          <a:off x="4267200" y="161925"/>
          <a:ext cx="3048000" cy="1295400"/>
        </a:xfrm>
        <a:prstGeom prst="rect">
          <a:avLst/>
        </a:prstGeom>
        <a:solidFill>
          <a:srgbClr val="FFFF00"/>
        </a:solidFill>
        <a:ln w="9525" cmpd="sng">
          <a:noFill/>
        </a:ln>
      </xdr:spPr>
      <xdr:txBody>
        <a:bodyPr vertOverflow="clip" wrap="square" anchor="ctr"/>
        <a:p>
          <a:pPr algn="ctr">
            <a:defRPr/>
          </a:pPr>
          <a:r>
            <a:rPr lang="en-US" cap="none" sz="2000" b="1" i="0" u="none" baseline="0">
              <a:latin typeface="Arial"/>
              <a:ea typeface="Arial"/>
              <a:cs typeface="Arial"/>
            </a:rPr>
            <a:t>MULTILANE ROUNDABOUT CAPACITY ANALYSIS</a:t>
          </a:r>
        </a:p>
      </xdr:txBody>
    </xdr:sp>
    <xdr:clientData/>
  </xdr:twoCellAnchor>
  <xdr:twoCellAnchor>
    <xdr:from>
      <xdr:col>4</xdr:col>
      <xdr:colOff>0</xdr:colOff>
      <xdr:row>10</xdr:row>
      <xdr:rowOff>0</xdr:rowOff>
    </xdr:from>
    <xdr:to>
      <xdr:col>9</xdr:col>
      <xdr:colOff>0</xdr:colOff>
      <xdr:row>18</xdr:row>
      <xdr:rowOff>0</xdr:rowOff>
    </xdr:to>
    <xdr:sp macro="[0]!TURNMOVTS">
      <xdr:nvSpPr>
        <xdr:cNvPr id="3" name="TextBox 3"/>
        <xdr:cNvSpPr txBox="1">
          <a:spLocks noChangeArrowheads="1"/>
        </xdr:cNvSpPr>
      </xdr:nvSpPr>
      <xdr:spPr>
        <a:xfrm>
          <a:off x="2438400" y="1619250"/>
          <a:ext cx="3048000" cy="1295400"/>
        </a:xfrm>
        <a:prstGeom prst="rect">
          <a:avLst/>
        </a:prstGeom>
        <a:solidFill>
          <a:srgbClr val="FF9900"/>
        </a:solidFill>
        <a:ln w="9525" cmpd="sng">
          <a:noFill/>
        </a:ln>
      </xdr:spPr>
      <xdr:txBody>
        <a:bodyPr vertOverflow="clip" wrap="square" anchor="ctr"/>
        <a:p>
          <a:pPr algn="ctr">
            <a:defRPr/>
          </a:pPr>
          <a:r>
            <a:rPr lang="en-US" cap="none" sz="2000" b="1" i="0" u="none" baseline="0">
              <a:latin typeface="Arial"/>
              <a:ea typeface="Arial"/>
              <a:cs typeface="Arial"/>
            </a:rPr>
            <a:t>INPUT TURNING MOVEMENT VOLUMES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19</xdr:row>
      <xdr:rowOff>85725</xdr:rowOff>
    </xdr:from>
    <xdr:to>
      <xdr:col>6</xdr:col>
      <xdr:colOff>0</xdr:colOff>
      <xdr:row>21</xdr:row>
      <xdr:rowOff>85725</xdr:rowOff>
    </xdr:to>
    <xdr:sp>
      <xdr:nvSpPr>
        <xdr:cNvPr id="1" name="AutoShape 13"/>
        <xdr:cNvSpPr>
          <a:spLocks/>
        </xdr:cNvSpPr>
      </xdr:nvSpPr>
      <xdr:spPr>
        <a:xfrm>
          <a:off x="4267200" y="2409825"/>
          <a:ext cx="647700" cy="247650"/>
        </a:xfrm>
        <a:prstGeom prst="right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6</xdr:col>
      <xdr:colOff>0</xdr:colOff>
      <xdr:row>18</xdr:row>
      <xdr:rowOff>85725</xdr:rowOff>
    </xdr:to>
    <xdr:sp>
      <xdr:nvSpPr>
        <xdr:cNvPr id="2" name="AutoShape 14"/>
        <xdr:cNvSpPr>
          <a:spLocks/>
        </xdr:cNvSpPr>
      </xdr:nvSpPr>
      <xdr:spPr>
        <a:xfrm>
          <a:off x="4267200" y="1952625"/>
          <a:ext cx="647700" cy="333375"/>
        </a:xfrm>
        <a:prstGeom prst="bentUpArrow">
          <a:avLst/>
        </a:prstGeom>
        <a:solidFill>
          <a:srgbClr val="00000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85725</xdr:rowOff>
    </xdr:from>
    <xdr:to>
      <xdr:col>6</xdr:col>
      <xdr:colOff>0</xdr:colOff>
      <xdr:row>25</xdr:row>
      <xdr:rowOff>0</xdr:rowOff>
    </xdr:to>
    <xdr:sp>
      <xdr:nvSpPr>
        <xdr:cNvPr id="3" name="AutoShape 15"/>
        <xdr:cNvSpPr>
          <a:spLocks/>
        </xdr:cNvSpPr>
      </xdr:nvSpPr>
      <xdr:spPr>
        <a:xfrm rot="10800000" flipH="1">
          <a:off x="4267200" y="2781300"/>
          <a:ext cx="647700" cy="285750"/>
        </a:xfrm>
        <a:prstGeom prst="bentUpArrow">
          <a:avLst/>
        </a:prstGeom>
        <a:solidFill>
          <a:srgbClr val="00000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12</xdr:row>
      <xdr:rowOff>0</xdr:rowOff>
    </xdr:from>
    <xdr:to>
      <xdr:col>8</xdr:col>
      <xdr:colOff>514350</xdr:colOff>
      <xdr:row>15</xdr:row>
      <xdr:rowOff>0</xdr:rowOff>
    </xdr:to>
    <xdr:sp>
      <xdr:nvSpPr>
        <xdr:cNvPr id="4" name="AutoShape 20"/>
        <xdr:cNvSpPr>
          <a:spLocks/>
        </xdr:cNvSpPr>
      </xdr:nvSpPr>
      <xdr:spPr>
        <a:xfrm rot="5400000">
          <a:off x="5810250" y="1524000"/>
          <a:ext cx="381000" cy="371475"/>
        </a:xfrm>
        <a:prstGeom prst="right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12</xdr:row>
      <xdr:rowOff>0</xdr:rowOff>
    </xdr:from>
    <xdr:to>
      <xdr:col>10</xdr:col>
      <xdr:colOff>0</xdr:colOff>
      <xdr:row>15</xdr:row>
      <xdr:rowOff>0</xdr:rowOff>
    </xdr:to>
    <xdr:sp>
      <xdr:nvSpPr>
        <xdr:cNvPr id="5" name="AutoShape 21"/>
        <xdr:cNvSpPr>
          <a:spLocks/>
        </xdr:cNvSpPr>
      </xdr:nvSpPr>
      <xdr:spPr>
        <a:xfrm rot="5400000">
          <a:off x="6410325" y="1524000"/>
          <a:ext cx="561975" cy="371475"/>
        </a:xfrm>
        <a:prstGeom prst="bentUpArrow">
          <a:avLst/>
        </a:prstGeom>
        <a:solidFill>
          <a:srgbClr val="00000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561975</xdr:colOff>
      <xdr:row>15</xdr:row>
      <xdr:rowOff>0</xdr:rowOff>
    </xdr:to>
    <xdr:sp>
      <xdr:nvSpPr>
        <xdr:cNvPr id="6" name="AutoShape 22"/>
        <xdr:cNvSpPr>
          <a:spLocks/>
        </xdr:cNvSpPr>
      </xdr:nvSpPr>
      <xdr:spPr>
        <a:xfrm rot="16200000" flipH="1">
          <a:off x="5029200" y="1524000"/>
          <a:ext cx="561975" cy="371475"/>
        </a:xfrm>
        <a:prstGeom prst="bentUpArrow">
          <a:avLst/>
        </a:prstGeom>
        <a:solidFill>
          <a:srgbClr val="00000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26</xdr:row>
      <xdr:rowOff>0</xdr:rowOff>
    </xdr:from>
    <xdr:to>
      <xdr:col>8</xdr:col>
      <xdr:colOff>514350</xdr:colOff>
      <xdr:row>29</xdr:row>
      <xdr:rowOff>0</xdr:rowOff>
    </xdr:to>
    <xdr:sp>
      <xdr:nvSpPr>
        <xdr:cNvPr id="7" name="AutoShape 23"/>
        <xdr:cNvSpPr>
          <a:spLocks/>
        </xdr:cNvSpPr>
      </xdr:nvSpPr>
      <xdr:spPr>
        <a:xfrm rot="16200000">
          <a:off x="5810250" y="3124200"/>
          <a:ext cx="381000" cy="371475"/>
        </a:xfrm>
        <a:prstGeom prst="right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26</xdr:row>
      <xdr:rowOff>0</xdr:rowOff>
    </xdr:from>
    <xdr:to>
      <xdr:col>10</xdr:col>
      <xdr:colOff>0</xdr:colOff>
      <xdr:row>29</xdr:row>
      <xdr:rowOff>0</xdr:rowOff>
    </xdr:to>
    <xdr:sp>
      <xdr:nvSpPr>
        <xdr:cNvPr id="8" name="AutoShape 24"/>
        <xdr:cNvSpPr>
          <a:spLocks/>
        </xdr:cNvSpPr>
      </xdr:nvSpPr>
      <xdr:spPr>
        <a:xfrm rot="5400000" flipH="1">
          <a:off x="6410325" y="3124200"/>
          <a:ext cx="561975" cy="371475"/>
        </a:xfrm>
        <a:prstGeom prst="bentUpArrow">
          <a:avLst/>
        </a:prstGeom>
        <a:solidFill>
          <a:srgbClr val="00000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0</xdr:rowOff>
    </xdr:from>
    <xdr:to>
      <xdr:col>7</xdr:col>
      <xdr:colOff>561975</xdr:colOff>
      <xdr:row>29</xdr:row>
      <xdr:rowOff>0</xdr:rowOff>
    </xdr:to>
    <xdr:sp>
      <xdr:nvSpPr>
        <xdr:cNvPr id="9" name="AutoShape 25"/>
        <xdr:cNvSpPr>
          <a:spLocks/>
        </xdr:cNvSpPr>
      </xdr:nvSpPr>
      <xdr:spPr>
        <a:xfrm rot="16200000">
          <a:off x="5029200" y="3124200"/>
          <a:ext cx="561975" cy="371475"/>
        </a:xfrm>
        <a:prstGeom prst="bentUpArrow">
          <a:avLst/>
        </a:prstGeom>
        <a:solidFill>
          <a:srgbClr val="00000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19</xdr:row>
      <xdr:rowOff>85725</xdr:rowOff>
    </xdr:from>
    <xdr:to>
      <xdr:col>12</xdr:col>
      <xdr:colOff>0</xdr:colOff>
      <xdr:row>21</xdr:row>
      <xdr:rowOff>85725</xdr:rowOff>
    </xdr:to>
    <xdr:sp>
      <xdr:nvSpPr>
        <xdr:cNvPr id="10" name="AutoShape 26"/>
        <xdr:cNvSpPr>
          <a:spLocks/>
        </xdr:cNvSpPr>
      </xdr:nvSpPr>
      <xdr:spPr>
        <a:xfrm flipH="1">
          <a:off x="7086600" y="2409825"/>
          <a:ext cx="647700" cy="247650"/>
        </a:xfrm>
        <a:prstGeom prst="right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0</xdr:rowOff>
    </xdr:from>
    <xdr:to>
      <xdr:col>12</xdr:col>
      <xdr:colOff>0</xdr:colOff>
      <xdr:row>18</xdr:row>
      <xdr:rowOff>85725</xdr:rowOff>
    </xdr:to>
    <xdr:sp>
      <xdr:nvSpPr>
        <xdr:cNvPr id="11" name="AutoShape 27"/>
        <xdr:cNvSpPr>
          <a:spLocks/>
        </xdr:cNvSpPr>
      </xdr:nvSpPr>
      <xdr:spPr>
        <a:xfrm flipH="1">
          <a:off x="7086600" y="1952625"/>
          <a:ext cx="647700" cy="333375"/>
        </a:xfrm>
        <a:prstGeom prst="bentUpArrow">
          <a:avLst/>
        </a:prstGeom>
        <a:solidFill>
          <a:srgbClr val="00000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22</xdr:row>
      <xdr:rowOff>85725</xdr:rowOff>
    </xdr:from>
    <xdr:to>
      <xdr:col>12</xdr:col>
      <xdr:colOff>0</xdr:colOff>
      <xdr:row>25</xdr:row>
      <xdr:rowOff>0</xdr:rowOff>
    </xdr:to>
    <xdr:sp>
      <xdr:nvSpPr>
        <xdr:cNvPr id="12" name="AutoShape 28"/>
        <xdr:cNvSpPr>
          <a:spLocks/>
        </xdr:cNvSpPr>
      </xdr:nvSpPr>
      <xdr:spPr>
        <a:xfrm rot="10800000">
          <a:off x="7086600" y="2781300"/>
          <a:ext cx="647700" cy="285750"/>
        </a:xfrm>
        <a:prstGeom prst="bentUpArrow">
          <a:avLst/>
        </a:prstGeom>
        <a:solidFill>
          <a:srgbClr val="00000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4</xdr:col>
      <xdr:colOff>0</xdr:colOff>
      <xdr:row>22</xdr:row>
      <xdr:rowOff>0</xdr:rowOff>
    </xdr:to>
    <xdr:sp>
      <xdr:nvSpPr>
        <xdr:cNvPr id="13" name="AutoShape 31"/>
        <xdr:cNvSpPr>
          <a:spLocks/>
        </xdr:cNvSpPr>
      </xdr:nvSpPr>
      <xdr:spPr>
        <a:xfrm rot="16200000" flipV="1">
          <a:off x="2971800" y="2324100"/>
          <a:ext cx="647700" cy="371475"/>
        </a:xfrm>
        <a:prstGeom prst="uturn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19</xdr:row>
      <xdr:rowOff>0</xdr:rowOff>
    </xdr:from>
    <xdr:to>
      <xdr:col>14</xdr:col>
      <xdr:colOff>0</xdr:colOff>
      <xdr:row>22</xdr:row>
      <xdr:rowOff>0</xdr:rowOff>
    </xdr:to>
    <xdr:sp>
      <xdr:nvSpPr>
        <xdr:cNvPr id="14" name="AutoShape 32"/>
        <xdr:cNvSpPr>
          <a:spLocks/>
        </xdr:cNvSpPr>
      </xdr:nvSpPr>
      <xdr:spPr>
        <a:xfrm rot="16200000" flipH="1">
          <a:off x="8343900" y="2324100"/>
          <a:ext cx="609600" cy="371475"/>
        </a:xfrm>
        <a:prstGeom prst="uturn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0</xdr:rowOff>
    </xdr:from>
    <xdr:to>
      <xdr:col>9</xdr:col>
      <xdr:colOff>0</xdr:colOff>
      <xdr:row>9</xdr:row>
      <xdr:rowOff>0</xdr:rowOff>
    </xdr:to>
    <xdr:sp>
      <xdr:nvSpPr>
        <xdr:cNvPr id="15" name="AutoShape 33"/>
        <xdr:cNvSpPr>
          <a:spLocks/>
        </xdr:cNvSpPr>
      </xdr:nvSpPr>
      <xdr:spPr>
        <a:xfrm rot="10800000" flipH="1">
          <a:off x="5676900" y="781050"/>
          <a:ext cx="647700" cy="371475"/>
        </a:xfrm>
        <a:prstGeom prst="uturn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32</xdr:row>
      <xdr:rowOff>0</xdr:rowOff>
    </xdr:from>
    <xdr:to>
      <xdr:col>9</xdr:col>
      <xdr:colOff>0</xdr:colOff>
      <xdr:row>35</xdr:row>
      <xdr:rowOff>0</xdr:rowOff>
    </xdr:to>
    <xdr:sp>
      <xdr:nvSpPr>
        <xdr:cNvPr id="16" name="AutoShape 34"/>
        <xdr:cNvSpPr>
          <a:spLocks/>
        </xdr:cNvSpPr>
      </xdr:nvSpPr>
      <xdr:spPr>
        <a:xfrm flipH="1">
          <a:off x="5676900" y="3867150"/>
          <a:ext cx="647700" cy="371475"/>
        </a:xfrm>
        <a:prstGeom prst="uturn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16</xdr:col>
      <xdr:colOff>0</xdr:colOff>
      <xdr:row>8</xdr:row>
      <xdr:rowOff>0</xdr:rowOff>
    </xdr:to>
    <xdr:sp macro="[0]!STARTSCREEN">
      <xdr:nvSpPr>
        <xdr:cNvPr id="17" name="TextBox 35"/>
        <xdr:cNvSpPr txBox="1">
          <a:spLocks noChangeArrowheads="1"/>
        </xdr:cNvSpPr>
      </xdr:nvSpPr>
      <xdr:spPr>
        <a:xfrm>
          <a:off x="9563100" y="409575"/>
          <a:ext cx="1714500" cy="619125"/>
        </a:xfrm>
        <a:prstGeom prst="rect">
          <a:avLst/>
        </a:prstGeom>
        <a:solidFill>
          <a:srgbClr val="00FF00"/>
        </a:solidFill>
        <a:ln w="9525" cmpd="sng">
          <a:noFill/>
        </a:ln>
      </xdr:spPr>
      <xdr:txBody>
        <a:bodyPr vertOverflow="clip" wrap="square" anchor="ctr"/>
        <a:p>
          <a:pPr algn="ctr">
            <a:defRPr/>
          </a:pPr>
          <a:r>
            <a:rPr lang="en-US" cap="none" sz="1600" b="1" i="0" u="none" baseline="0">
              <a:latin typeface="Arial"/>
              <a:ea typeface="Arial"/>
              <a:cs typeface="Arial"/>
            </a:rPr>
            <a:t>RETURN TO START SCREEN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27</xdr:row>
      <xdr:rowOff>0</xdr:rowOff>
    </xdr:from>
    <xdr:to>
      <xdr:col>10</xdr:col>
      <xdr:colOff>0</xdr:colOff>
      <xdr:row>32</xdr:row>
      <xdr:rowOff>0</xdr:rowOff>
    </xdr:to>
    <xdr:pic>
      <xdr:nvPicPr>
        <xdr:cNvPr id="1" name="Picture 1"/>
        <xdr:cNvPicPr preferRelativeResize="1">
          <a:picLocks noChangeAspect="1"/>
        </xdr:cNvPicPr>
      </xdr:nvPicPr>
      <xdr:blipFill>
        <a:blip r:embed="rId1"/>
        <a:stretch>
          <a:fillRect/>
        </a:stretch>
      </xdr:blipFill>
      <xdr:spPr>
        <a:xfrm>
          <a:off x="4857750" y="5267325"/>
          <a:ext cx="3486150" cy="952500"/>
        </a:xfrm>
        <a:prstGeom prst="rect">
          <a:avLst/>
        </a:prstGeom>
        <a:noFill/>
        <a:ln w="19050" cmpd="sng">
          <a:solidFill>
            <a:srgbClr val="000000"/>
          </a:solidFill>
          <a:headEnd type="none"/>
          <a:tailEnd type="none"/>
        </a:ln>
      </xdr:spPr>
    </xdr:pic>
    <xdr:clientData/>
  </xdr:twoCellAnchor>
  <xdr:twoCellAnchor editAs="oneCell">
    <xdr:from>
      <xdr:col>4</xdr:col>
      <xdr:colOff>0</xdr:colOff>
      <xdr:row>21</xdr:row>
      <xdr:rowOff>0</xdr:rowOff>
    </xdr:from>
    <xdr:to>
      <xdr:col>10</xdr:col>
      <xdr:colOff>0</xdr:colOff>
      <xdr:row>26</xdr:row>
      <xdr:rowOff>0</xdr:rowOff>
    </xdr:to>
    <xdr:pic>
      <xdr:nvPicPr>
        <xdr:cNvPr id="2" name="Picture 2"/>
        <xdr:cNvPicPr preferRelativeResize="1">
          <a:picLocks noChangeAspect="1"/>
        </xdr:cNvPicPr>
      </xdr:nvPicPr>
      <xdr:blipFill>
        <a:blip r:embed="rId2"/>
        <a:stretch>
          <a:fillRect/>
        </a:stretch>
      </xdr:blipFill>
      <xdr:spPr>
        <a:xfrm>
          <a:off x="4857750" y="4124325"/>
          <a:ext cx="3486150" cy="952500"/>
        </a:xfrm>
        <a:prstGeom prst="rect">
          <a:avLst/>
        </a:prstGeom>
        <a:noFill/>
        <a:ln w="19050" cmpd="sng">
          <a:solidFill>
            <a:srgbClr val="000000"/>
          </a:solidFill>
          <a:headEnd type="none"/>
          <a:tailEnd type="none"/>
        </a:ln>
      </xdr:spPr>
    </xdr:pic>
    <xdr:clientData/>
  </xdr:twoCellAnchor>
  <xdr:twoCellAnchor editAs="oneCell">
    <xdr:from>
      <xdr:col>1</xdr:col>
      <xdr:colOff>0</xdr:colOff>
      <xdr:row>22</xdr:row>
      <xdr:rowOff>0</xdr:rowOff>
    </xdr:from>
    <xdr:to>
      <xdr:col>3</xdr:col>
      <xdr:colOff>0</xdr:colOff>
      <xdr:row>29</xdr:row>
      <xdr:rowOff>0</xdr:rowOff>
    </xdr:to>
    <xdr:pic>
      <xdr:nvPicPr>
        <xdr:cNvPr id="3" name="Picture 3"/>
        <xdr:cNvPicPr preferRelativeResize="1">
          <a:picLocks noChangeAspect="1"/>
        </xdr:cNvPicPr>
      </xdr:nvPicPr>
      <xdr:blipFill>
        <a:blip r:embed="rId3"/>
        <a:stretch>
          <a:fillRect/>
        </a:stretch>
      </xdr:blipFill>
      <xdr:spPr>
        <a:xfrm>
          <a:off x="314325" y="4314825"/>
          <a:ext cx="3962400" cy="1333500"/>
        </a:xfrm>
        <a:prstGeom prst="rect">
          <a:avLst/>
        </a:prstGeom>
        <a:noFill/>
        <a:ln w="19050" cmpd="sng">
          <a:solidFill>
            <a:srgbClr val="000000"/>
          </a:solidFill>
          <a:headEnd type="none"/>
          <a:tailEnd type="none"/>
        </a:ln>
      </xdr:spPr>
    </xdr:pic>
    <xdr:clientData/>
  </xdr:twoCellAnchor>
  <xdr:twoCellAnchor>
    <xdr:from>
      <xdr:col>11</xdr:col>
      <xdr:colOff>0</xdr:colOff>
      <xdr:row>1</xdr:row>
      <xdr:rowOff>0</xdr:rowOff>
    </xdr:from>
    <xdr:to>
      <xdr:col>14</xdr:col>
      <xdr:colOff>0</xdr:colOff>
      <xdr:row>4</xdr:row>
      <xdr:rowOff>0</xdr:rowOff>
    </xdr:to>
    <xdr:sp macro="[0]!STARTSCREEN">
      <xdr:nvSpPr>
        <xdr:cNvPr id="4" name="TextBox 4"/>
        <xdr:cNvSpPr txBox="1">
          <a:spLocks noChangeArrowheads="1"/>
        </xdr:cNvSpPr>
      </xdr:nvSpPr>
      <xdr:spPr>
        <a:xfrm>
          <a:off x="8953500" y="314325"/>
          <a:ext cx="1828800" cy="571500"/>
        </a:xfrm>
        <a:prstGeom prst="rect">
          <a:avLst/>
        </a:prstGeom>
        <a:solidFill>
          <a:srgbClr val="00FF00"/>
        </a:solidFill>
        <a:ln w="9525" cmpd="sng">
          <a:noFill/>
        </a:ln>
      </xdr:spPr>
      <xdr:txBody>
        <a:bodyPr vertOverflow="clip" wrap="square" anchor="ctr"/>
        <a:p>
          <a:pPr algn="ctr">
            <a:defRPr/>
          </a:pPr>
          <a:r>
            <a:rPr lang="en-US" cap="none" sz="1600" b="1" i="0" u="none" baseline="0">
              <a:latin typeface="Arial"/>
              <a:ea typeface="Arial"/>
              <a:cs typeface="Arial"/>
            </a:rPr>
            <a:t>RETURN TO START SCREEN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40</xdr:row>
      <xdr:rowOff>28575</xdr:rowOff>
    </xdr:from>
    <xdr:to>
      <xdr:col>10</xdr:col>
      <xdr:colOff>0</xdr:colOff>
      <xdr:row>46</xdr:row>
      <xdr:rowOff>0</xdr:rowOff>
    </xdr:to>
    <xdr:pic>
      <xdr:nvPicPr>
        <xdr:cNvPr id="1" name="Picture 2"/>
        <xdr:cNvPicPr preferRelativeResize="1">
          <a:picLocks noChangeAspect="1"/>
        </xdr:cNvPicPr>
      </xdr:nvPicPr>
      <xdr:blipFill>
        <a:blip r:embed="rId1"/>
        <a:stretch>
          <a:fillRect/>
        </a:stretch>
      </xdr:blipFill>
      <xdr:spPr>
        <a:xfrm>
          <a:off x="4857750" y="7572375"/>
          <a:ext cx="3486150" cy="942975"/>
        </a:xfrm>
        <a:prstGeom prst="rect">
          <a:avLst/>
        </a:prstGeom>
        <a:noFill/>
        <a:ln w="19050" cmpd="sng">
          <a:solidFill>
            <a:srgbClr val="000000"/>
          </a:solidFill>
          <a:headEnd type="none"/>
          <a:tailEnd type="none"/>
        </a:ln>
      </xdr:spPr>
    </xdr:pic>
    <xdr:clientData/>
  </xdr:twoCellAnchor>
  <xdr:twoCellAnchor editAs="oneCell">
    <xdr:from>
      <xdr:col>4</xdr:col>
      <xdr:colOff>0</xdr:colOff>
      <xdr:row>33</xdr:row>
      <xdr:rowOff>19050</xdr:rowOff>
    </xdr:from>
    <xdr:to>
      <xdr:col>10</xdr:col>
      <xdr:colOff>0</xdr:colOff>
      <xdr:row>39</xdr:row>
      <xdr:rowOff>0</xdr:rowOff>
    </xdr:to>
    <xdr:pic>
      <xdr:nvPicPr>
        <xdr:cNvPr id="2" name="Picture 3"/>
        <xdr:cNvPicPr preferRelativeResize="1">
          <a:picLocks noChangeAspect="1"/>
        </xdr:cNvPicPr>
      </xdr:nvPicPr>
      <xdr:blipFill>
        <a:blip r:embed="rId2"/>
        <a:stretch>
          <a:fillRect/>
        </a:stretch>
      </xdr:blipFill>
      <xdr:spPr>
        <a:xfrm>
          <a:off x="4857750" y="6429375"/>
          <a:ext cx="3486150" cy="952500"/>
        </a:xfrm>
        <a:prstGeom prst="rect">
          <a:avLst/>
        </a:prstGeom>
        <a:noFill/>
        <a:ln w="19050" cmpd="sng">
          <a:solidFill>
            <a:srgbClr val="000000"/>
          </a:solidFill>
          <a:headEnd type="none"/>
          <a:tailEnd type="none"/>
        </a:ln>
      </xdr:spPr>
    </xdr:pic>
    <xdr:clientData/>
  </xdr:twoCellAnchor>
  <xdr:twoCellAnchor editAs="oneCell">
    <xdr:from>
      <xdr:col>1</xdr:col>
      <xdr:colOff>0</xdr:colOff>
      <xdr:row>36</xdr:row>
      <xdr:rowOff>0</xdr:rowOff>
    </xdr:from>
    <xdr:to>
      <xdr:col>3</xdr:col>
      <xdr:colOff>0</xdr:colOff>
      <xdr:row>43</xdr:row>
      <xdr:rowOff>0</xdr:rowOff>
    </xdr:to>
    <xdr:pic>
      <xdr:nvPicPr>
        <xdr:cNvPr id="3" name="Picture 4"/>
        <xdr:cNvPicPr preferRelativeResize="1">
          <a:picLocks noChangeAspect="1"/>
        </xdr:cNvPicPr>
      </xdr:nvPicPr>
      <xdr:blipFill>
        <a:blip r:embed="rId3"/>
        <a:stretch>
          <a:fillRect/>
        </a:stretch>
      </xdr:blipFill>
      <xdr:spPr>
        <a:xfrm>
          <a:off x="314325" y="6896100"/>
          <a:ext cx="3962400" cy="1133475"/>
        </a:xfrm>
        <a:prstGeom prst="rect">
          <a:avLst/>
        </a:prstGeom>
        <a:noFill/>
        <a:ln w="19050" cmpd="sng">
          <a:solidFill>
            <a:srgbClr val="000000"/>
          </a:solidFill>
          <a:headEnd type="none"/>
          <a:tailEnd type="none"/>
        </a:ln>
      </xdr:spPr>
    </xdr:pic>
    <xdr:clientData/>
  </xdr:twoCellAnchor>
  <xdr:twoCellAnchor>
    <xdr:from>
      <xdr:col>11</xdr:col>
      <xdr:colOff>0</xdr:colOff>
      <xdr:row>1</xdr:row>
      <xdr:rowOff>0</xdr:rowOff>
    </xdr:from>
    <xdr:to>
      <xdr:col>14</xdr:col>
      <xdr:colOff>0</xdr:colOff>
      <xdr:row>4</xdr:row>
      <xdr:rowOff>0</xdr:rowOff>
    </xdr:to>
    <xdr:sp macro="[0]!STARTSCREEN">
      <xdr:nvSpPr>
        <xdr:cNvPr id="4" name="TextBox 5"/>
        <xdr:cNvSpPr txBox="1">
          <a:spLocks noChangeArrowheads="1"/>
        </xdr:cNvSpPr>
      </xdr:nvSpPr>
      <xdr:spPr>
        <a:xfrm>
          <a:off x="8953500" y="314325"/>
          <a:ext cx="1828800" cy="571500"/>
        </a:xfrm>
        <a:prstGeom prst="rect">
          <a:avLst/>
        </a:prstGeom>
        <a:solidFill>
          <a:srgbClr val="00FF00"/>
        </a:solidFill>
        <a:ln w="9525" cmpd="sng">
          <a:noFill/>
        </a:ln>
      </xdr:spPr>
      <xdr:txBody>
        <a:bodyPr vertOverflow="clip" wrap="square" anchor="ctr"/>
        <a:p>
          <a:pPr algn="ctr">
            <a:defRPr/>
          </a:pPr>
          <a:r>
            <a:rPr lang="en-US" cap="none" sz="1600" b="1" i="0" u="none" baseline="0">
              <a:latin typeface="Arial"/>
              <a:ea typeface="Arial"/>
              <a:cs typeface="Arial"/>
            </a:rPr>
            <a:t>RETURN TO START SCREEN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1:I30"/>
  <sheetViews>
    <sheetView tabSelected="1" workbookViewId="0" topLeftCell="A1">
      <selection activeCell="A30" sqref="A30"/>
    </sheetView>
  </sheetViews>
  <sheetFormatPr defaultColWidth="9.140625" defaultRowHeight="12.75"/>
  <cols>
    <col min="1" max="16384" width="9.140625" style="41" customWidth="1"/>
  </cols>
  <sheetData>
    <row r="11" spans="5:9" ht="12.75" customHeight="1">
      <c r="E11" s="57"/>
      <c r="F11" s="57"/>
      <c r="G11" s="57"/>
      <c r="H11" s="57"/>
      <c r="I11" s="57"/>
    </row>
    <row r="12" spans="5:9" ht="12.75" customHeight="1">
      <c r="E12" s="57"/>
      <c r="F12" s="57"/>
      <c r="G12" s="57"/>
      <c r="H12" s="57"/>
      <c r="I12" s="57"/>
    </row>
    <row r="13" spans="5:9" ht="12.75" customHeight="1">
      <c r="E13" s="57"/>
      <c r="F13" s="57"/>
      <c r="G13" s="57"/>
      <c r="H13" s="57"/>
      <c r="I13" s="57"/>
    </row>
    <row r="14" spans="5:9" ht="12.75" customHeight="1">
      <c r="E14" s="57"/>
      <c r="F14" s="57"/>
      <c r="G14" s="57"/>
      <c r="H14" s="57"/>
      <c r="I14" s="57"/>
    </row>
    <row r="15" spans="5:9" ht="12.75" customHeight="1">
      <c r="E15" s="57"/>
      <c r="F15" s="57"/>
      <c r="G15" s="57"/>
      <c r="H15" s="57"/>
      <c r="I15" s="57"/>
    </row>
    <row r="16" spans="5:9" ht="12.75" customHeight="1">
      <c r="E16" s="57"/>
      <c r="F16" s="57"/>
      <c r="G16" s="57"/>
      <c r="H16" s="57"/>
      <c r="I16" s="57"/>
    </row>
    <row r="17" spans="5:9" ht="12.75" customHeight="1">
      <c r="E17" s="57"/>
      <c r="F17" s="57"/>
      <c r="G17" s="57"/>
      <c r="H17" s="57"/>
      <c r="I17" s="57"/>
    </row>
    <row r="18" spans="5:9" ht="12.75" customHeight="1">
      <c r="E18" s="57"/>
      <c r="F18" s="57"/>
      <c r="G18" s="57"/>
      <c r="H18" s="57"/>
      <c r="I18" s="57"/>
    </row>
    <row r="30" ht="12.75">
      <c r="A30" s="67" t="s">
        <v>81</v>
      </c>
    </row>
  </sheetData>
  <sheetProtection sheet="1" objects="1" scenarios="1" selectLockedCells="1" selectUn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52"/>
  </sheetPr>
  <dimension ref="B2:V47"/>
  <sheetViews>
    <sheetView workbookViewId="0" topLeftCell="A1">
      <selection activeCell="H10" sqref="H10:H12"/>
    </sheetView>
  </sheetViews>
  <sheetFormatPr defaultColWidth="9.140625" defaultRowHeight="12.75"/>
  <cols>
    <col min="1" max="1" width="9.140625" style="43" customWidth="1"/>
    <col min="2" max="2" width="25.7109375" style="46" customWidth="1"/>
    <col min="3" max="6" width="9.7109375" style="46" customWidth="1"/>
    <col min="7" max="7" width="1.7109375" style="46" customWidth="1"/>
    <col min="8" max="10" width="9.7109375" style="46" customWidth="1"/>
    <col min="11" max="11" width="1.7109375" style="46" customWidth="1"/>
    <col min="12" max="12" width="9.7109375" style="46" customWidth="1"/>
    <col min="13" max="15" width="9.140625" style="46" customWidth="1"/>
    <col min="16" max="16" width="25.7109375" style="46" customWidth="1"/>
    <col min="17" max="16384" width="9.140625" style="46" customWidth="1"/>
  </cols>
  <sheetData>
    <row r="1" s="43" customFormat="1" ht="12.75"/>
    <row r="2" spans="2:22" ht="9.75" customHeight="1">
      <c r="B2" s="43"/>
      <c r="C2" s="43"/>
      <c r="D2" s="43"/>
      <c r="E2" s="43"/>
      <c r="F2" s="43"/>
      <c r="G2" s="44"/>
      <c r="H2" s="64" t="s">
        <v>79</v>
      </c>
      <c r="I2" s="64"/>
      <c r="J2" s="64"/>
      <c r="K2" s="44"/>
      <c r="L2" s="43"/>
      <c r="M2" s="43"/>
      <c r="N2" s="43"/>
      <c r="O2" s="43"/>
      <c r="P2" s="43"/>
      <c r="Q2" s="43"/>
      <c r="R2" s="43"/>
      <c r="S2" s="43"/>
      <c r="T2" s="43"/>
      <c r="U2" s="43"/>
      <c r="V2" s="43"/>
    </row>
    <row r="3" spans="2:22" ht="9.75" customHeight="1" thickBot="1">
      <c r="B3" s="43"/>
      <c r="C3" s="43"/>
      <c r="D3" s="43"/>
      <c r="E3" s="43"/>
      <c r="F3" s="43"/>
      <c r="G3" s="44"/>
      <c r="H3" s="64"/>
      <c r="I3" s="64"/>
      <c r="J3" s="64"/>
      <c r="K3" s="44"/>
      <c r="L3" s="43"/>
      <c r="M3" s="43"/>
      <c r="N3" s="43"/>
      <c r="O3" s="43"/>
      <c r="P3" s="43"/>
      <c r="Q3" s="43"/>
      <c r="R3" s="43"/>
      <c r="S3" s="43"/>
      <c r="T3" s="43"/>
      <c r="U3" s="43"/>
      <c r="V3" s="43"/>
    </row>
    <row r="4" spans="2:22" ht="9.75" customHeight="1">
      <c r="B4" s="43"/>
      <c r="C4" s="43"/>
      <c r="D4" s="43"/>
      <c r="E4" s="43"/>
      <c r="F4" s="43"/>
      <c r="G4" s="44"/>
      <c r="H4" s="45"/>
      <c r="I4" s="75">
        <v>0</v>
      </c>
      <c r="J4" s="45"/>
      <c r="K4" s="44"/>
      <c r="L4" s="43"/>
      <c r="M4" s="43"/>
      <c r="N4" s="43"/>
      <c r="O4" s="43"/>
      <c r="P4" s="43"/>
      <c r="Q4" s="43"/>
      <c r="R4" s="43"/>
      <c r="S4" s="43"/>
      <c r="T4" s="43"/>
      <c r="U4" s="43"/>
      <c r="V4" s="43"/>
    </row>
    <row r="5" spans="2:22" ht="9.75" customHeight="1">
      <c r="B5" s="43"/>
      <c r="C5" s="43"/>
      <c r="D5" s="43"/>
      <c r="E5" s="43"/>
      <c r="F5" s="43"/>
      <c r="G5" s="44"/>
      <c r="H5" s="45"/>
      <c r="I5" s="76"/>
      <c r="J5" s="45"/>
      <c r="K5" s="44"/>
      <c r="L5" s="43"/>
      <c r="M5" s="43"/>
      <c r="N5" s="43"/>
      <c r="O5" s="43"/>
      <c r="P5" s="43"/>
      <c r="Q5" s="43"/>
      <c r="R5" s="43"/>
      <c r="S5" s="43"/>
      <c r="T5" s="43"/>
      <c r="U5" s="43"/>
      <c r="V5" s="43"/>
    </row>
    <row r="6" spans="2:22" ht="9.75" customHeight="1" thickBot="1">
      <c r="B6" s="43"/>
      <c r="C6" s="43"/>
      <c r="D6" s="43"/>
      <c r="E6" s="43"/>
      <c r="F6" s="43"/>
      <c r="G6" s="44"/>
      <c r="H6" s="45"/>
      <c r="I6" s="62"/>
      <c r="J6" s="45"/>
      <c r="K6" s="44"/>
      <c r="L6" s="43"/>
      <c r="M6" s="43"/>
      <c r="N6" s="43"/>
      <c r="O6" s="43"/>
      <c r="P6" s="43"/>
      <c r="Q6" s="43"/>
      <c r="R6" s="43"/>
      <c r="S6" s="43"/>
      <c r="T6" s="43"/>
      <c r="U6" s="43"/>
      <c r="V6" s="43"/>
    </row>
    <row r="7" spans="2:22" ht="9.75" customHeight="1">
      <c r="B7" s="43"/>
      <c r="C7" s="43"/>
      <c r="D7" s="43"/>
      <c r="E7" s="43"/>
      <c r="F7" s="43"/>
      <c r="G7" s="44"/>
      <c r="H7" s="45"/>
      <c r="I7" s="64"/>
      <c r="J7" s="45"/>
      <c r="K7" s="44"/>
      <c r="L7" s="43"/>
      <c r="M7" s="43"/>
      <c r="N7" s="43"/>
      <c r="O7" s="43"/>
      <c r="P7" s="43"/>
      <c r="Q7" s="43"/>
      <c r="R7" s="43"/>
      <c r="S7" s="43"/>
      <c r="T7" s="43"/>
      <c r="U7" s="43"/>
      <c r="V7" s="43"/>
    </row>
    <row r="8" spans="2:22" ht="9.75" customHeight="1">
      <c r="B8" s="43"/>
      <c r="C8" s="43"/>
      <c r="D8" s="43"/>
      <c r="E8" s="43"/>
      <c r="F8" s="43"/>
      <c r="G8" s="44"/>
      <c r="H8" s="45"/>
      <c r="I8" s="64"/>
      <c r="J8" s="45"/>
      <c r="K8" s="44"/>
      <c r="L8" s="43"/>
      <c r="M8" s="43"/>
      <c r="N8" s="43"/>
      <c r="O8" s="43"/>
      <c r="P8" s="43"/>
      <c r="Q8" s="43"/>
      <c r="R8" s="43"/>
      <c r="S8" s="43"/>
      <c r="T8" s="43"/>
      <c r="U8" s="43"/>
      <c r="V8" s="43"/>
    </row>
    <row r="9" spans="2:22" ht="9.75" customHeight="1" thickBot="1">
      <c r="B9" s="43"/>
      <c r="C9" s="43"/>
      <c r="D9" s="43"/>
      <c r="E9" s="43"/>
      <c r="F9" s="43"/>
      <c r="G9" s="44"/>
      <c r="H9" s="45"/>
      <c r="I9" s="59"/>
      <c r="J9" s="45"/>
      <c r="K9" s="44"/>
      <c r="L9" s="43"/>
      <c r="M9" s="43"/>
      <c r="N9" s="43"/>
      <c r="O9" s="43"/>
      <c r="P9" s="43"/>
      <c r="Q9" s="43"/>
      <c r="R9" s="43"/>
      <c r="S9" s="43"/>
      <c r="T9" s="43"/>
      <c r="U9" s="43"/>
      <c r="V9" s="43"/>
    </row>
    <row r="10" spans="2:22" ht="9.75" customHeight="1">
      <c r="B10" s="43"/>
      <c r="C10" s="43"/>
      <c r="D10" s="43"/>
      <c r="E10" s="43"/>
      <c r="F10" s="43"/>
      <c r="G10" s="44"/>
      <c r="H10" s="71">
        <v>0</v>
      </c>
      <c r="I10" s="71">
        <v>0</v>
      </c>
      <c r="J10" s="71">
        <v>0</v>
      </c>
      <c r="K10" s="44"/>
      <c r="L10" s="43"/>
      <c r="M10" s="43"/>
      <c r="N10" s="43"/>
      <c r="O10" s="43"/>
      <c r="P10" s="43"/>
      <c r="Q10" s="43"/>
      <c r="R10" s="43"/>
      <c r="S10" s="43"/>
      <c r="T10" s="43"/>
      <c r="U10" s="43"/>
      <c r="V10" s="43"/>
    </row>
    <row r="11" spans="2:22" ht="9.75" customHeight="1">
      <c r="B11" s="43"/>
      <c r="C11" s="43"/>
      <c r="D11" s="43"/>
      <c r="E11" s="43"/>
      <c r="F11" s="43"/>
      <c r="G11" s="44"/>
      <c r="H11" s="72"/>
      <c r="I11" s="72"/>
      <c r="J11" s="72"/>
      <c r="K11" s="44"/>
      <c r="L11" s="43"/>
      <c r="M11" s="43"/>
      <c r="N11" s="43"/>
      <c r="O11" s="43"/>
      <c r="P11" s="43"/>
      <c r="Q11" s="43"/>
      <c r="R11" s="43"/>
      <c r="S11" s="43"/>
      <c r="T11" s="43"/>
      <c r="U11" s="43"/>
      <c r="V11" s="43"/>
    </row>
    <row r="12" spans="2:22" ht="9.75" customHeight="1" thickBot="1">
      <c r="B12" s="43"/>
      <c r="C12" s="43"/>
      <c r="D12" s="43"/>
      <c r="E12" s="43"/>
      <c r="F12" s="43"/>
      <c r="G12" s="44"/>
      <c r="H12" s="73"/>
      <c r="I12" s="73"/>
      <c r="J12" s="73"/>
      <c r="K12" s="44"/>
      <c r="L12" s="43"/>
      <c r="M12" s="43"/>
      <c r="N12" s="43"/>
      <c r="O12" s="43"/>
      <c r="P12" s="43"/>
      <c r="Q12" s="43"/>
      <c r="R12" s="43"/>
      <c r="S12" s="43"/>
      <c r="T12" s="43"/>
      <c r="U12" s="43"/>
      <c r="V12" s="43"/>
    </row>
    <row r="13" spans="2:22" ht="9.75" customHeight="1">
      <c r="B13" s="43"/>
      <c r="C13" s="43"/>
      <c r="D13" s="43"/>
      <c r="E13" s="43"/>
      <c r="F13" s="43"/>
      <c r="G13" s="44"/>
      <c r="H13" s="68"/>
      <c r="I13" s="69"/>
      <c r="J13" s="74"/>
      <c r="K13" s="44"/>
      <c r="L13" s="43"/>
      <c r="M13" s="43"/>
      <c r="N13" s="43"/>
      <c r="O13" s="43"/>
      <c r="P13" s="43"/>
      <c r="Q13" s="43"/>
      <c r="R13" s="43"/>
      <c r="S13" s="43"/>
      <c r="T13" s="43"/>
      <c r="U13" s="43"/>
      <c r="V13" s="43"/>
    </row>
    <row r="14" spans="2:22" ht="9.75" customHeight="1">
      <c r="B14" s="43"/>
      <c r="C14" s="43"/>
      <c r="D14" s="43"/>
      <c r="E14" s="43"/>
      <c r="F14" s="43"/>
      <c r="G14" s="44"/>
      <c r="H14" s="68"/>
      <c r="I14" s="69"/>
      <c r="J14" s="74"/>
      <c r="K14" s="44"/>
      <c r="L14" s="43"/>
      <c r="M14" s="43"/>
      <c r="N14" s="43"/>
      <c r="O14" s="43"/>
      <c r="P14" s="43"/>
      <c r="Q14" s="43"/>
      <c r="R14" s="43"/>
      <c r="S14" s="43"/>
      <c r="T14" s="43"/>
      <c r="U14" s="43"/>
      <c r="V14" s="43"/>
    </row>
    <row r="15" spans="2:22" ht="9.75" customHeight="1">
      <c r="B15" s="43"/>
      <c r="C15" s="43"/>
      <c r="D15" s="43"/>
      <c r="E15" s="43"/>
      <c r="F15" s="43"/>
      <c r="G15" s="44"/>
      <c r="H15" s="68"/>
      <c r="I15" s="69"/>
      <c r="J15" s="74"/>
      <c r="K15" s="44"/>
      <c r="L15" s="43"/>
      <c r="M15" s="43"/>
      <c r="N15" s="43"/>
      <c r="O15" s="43"/>
      <c r="P15" s="43"/>
      <c r="Q15" s="43"/>
      <c r="R15" s="43"/>
      <c r="S15" s="43"/>
      <c r="T15" s="43"/>
      <c r="U15" s="43"/>
      <c r="V15" s="43"/>
    </row>
    <row r="16" spans="2:22" ht="4.5" customHeight="1" thickBot="1">
      <c r="B16" s="44"/>
      <c r="C16" s="44"/>
      <c r="D16" s="44"/>
      <c r="E16" s="44"/>
      <c r="F16" s="44"/>
      <c r="G16" s="44"/>
      <c r="H16" s="44"/>
      <c r="I16" s="44"/>
      <c r="J16" s="44"/>
      <c r="K16" s="44"/>
      <c r="L16" s="44"/>
      <c r="M16" s="44"/>
      <c r="N16" s="44"/>
      <c r="O16" s="44"/>
      <c r="P16" s="44"/>
      <c r="Q16" s="43"/>
      <c r="R16" s="43"/>
      <c r="S16" s="43"/>
      <c r="T16" s="43"/>
      <c r="U16" s="43"/>
      <c r="V16" s="43"/>
    </row>
    <row r="17" spans="2:22" ht="9.75" customHeight="1">
      <c r="B17" s="70" t="s">
        <v>77</v>
      </c>
      <c r="C17" s="47"/>
      <c r="D17" s="47"/>
      <c r="E17" s="71">
        <v>0</v>
      </c>
      <c r="F17" s="68"/>
      <c r="G17" s="44"/>
      <c r="H17" s="44"/>
      <c r="I17" s="44"/>
      <c r="J17" s="44"/>
      <c r="K17" s="44"/>
      <c r="L17" s="68"/>
      <c r="M17" s="71">
        <v>0</v>
      </c>
      <c r="N17" s="48"/>
      <c r="O17" s="48"/>
      <c r="P17" s="70" t="s">
        <v>78</v>
      </c>
      <c r="Q17" s="43"/>
      <c r="R17" s="43"/>
      <c r="S17" s="43"/>
      <c r="T17" s="43"/>
      <c r="U17" s="43"/>
      <c r="V17" s="43"/>
    </row>
    <row r="18" spans="2:22" ht="9.75" customHeight="1">
      <c r="B18" s="70"/>
      <c r="C18" s="47"/>
      <c r="D18" s="47"/>
      <c r="E18" s="72"/>
      <c r="F18" s="68"/>
      <c r="G18" s="44"/>
      <c r="H18" s="44"/>
      <c r="I18" s="44"/>
      <c r="J18" s="44"/>
      <c r="K18" s="44"/>
      <c r="L18" s="68"/>
      <c r="M18" s="72"/>
      <c r="N18" s="48"/>
      <c r="O18" s="48"/>
      <c r="P18" s="70"/>
      <c r="Q18" s="43"/>
      <c r="R18" s="43"/>
      <c r="S18" s="43"/>
      <c r="T18" s="43"/>
      <c r="U18" s="43"/>
      <c r="V18" s="43"/>
    </row>
    <row r="19" spans="2:22" ht="9.75" customHeight="1" thickBot="1">
      <c r="B19" s="70"/>
      <c r="C19" s="47"/>
      <c r="D19" s="47"/>
      <c r="E19" s="73"/>
      <c r="F19" s="68"/>
      <c r="G19" s="44"/>
      <c r="H19" s="44"/>
      <c r="I19" s="44"/>
      <c r="J19" s="44"/>
      <c r="K19" s="44"/>
      <c r="L19" s="68"/>
      <c r="M19" s="73"/>
      <c r="N19" s="48"/>
      <c r="O19" s="48"/>
      <c r="P19" s="70"/>
      <c r="Q19" s="43"/>
      <c r="R19" s="43"/>
      <c r="S19" s="43"/>
      <c r="T19" s="43"/>
      <c r="U19" s="43"/>
      <c r="V19" s="43"/>
    </row>
    <row r="20" spans="2:22" ht="9.75" customHeight="1">
      <c r="B20" s="70"/>
      <c r="C20" s="75">
        <v>0</v>
      </c>
      <c r="D20" s="65"/>
      <c r="E20" s="71">
        <v>0</v>
      </c>
      <c r="F20" s="69"/>
      <c r="G20" s="44"/>
      <c r="H20" s="44"/>
      <c r="I20" s="44"/>
      <c r="J20" s="44"/>
      <c r="K20" s="44"/>
      <c r="L20" s="68"/>
      <c r="M20" s="71">
        <v>0</v>
      </c>
      <c r="N20" s="63"/>
      <c r="O20" s="75">
        <v>0</v>
      </c>
      <c r="P20" s="70"/>
      <c r="Q20" s="43"/>
      <c r="R20" s="43"/>
      <c r="S20" s="43"/>
      <c r="T20" s="43"/>
      <c r="U20" s="43"/>
      <c r="V20" s="43"/>
    </row>
    <row r="21" spans="2:22" ht="9.75" customHeight="1">
      <c r="B21" s="70"/>
      <c r="C21" s="76"/>
      <c r="D21" s="65"/>
      <c r="E21" s="72"/>
      <c r="F21" s="69"/>
      <c r="G21" s="44"/>
      <c r="H21" s="44"/>
      <c r="I21" s="42"/>
      <c r="J21" s="44"/>
      <c r="K21" s="44"/>
      <c r="L21" s="68"/>
      <c r="M21" s="72"/>
      <c r="N21" s="63"/>
      <c r="O21" s="76"/>
      <c r="P21" s="70"/>
      <c r="Q21" s="43"/>
      <c r="R21" s="43"/>
      <c r="S21" s="43"/>
      <c r="T21" s="43"/>
      <c r="U21" s="43"/>
      <c r="V21" s="43"/>
    </row>
    <row r="22" spans="2:22" ht="9.75" customHeight="1" thickBot="1">
      <c r="B22" s="70"/>
      <c r="C22" s="62"/>
      <c r="D22" s="65"/>
      <c r="E22" s="73"/>
      <c r="F22" s="69"/>
      <c r="G22" s="44"/>
      <c r="H22" s="44"/>
      <c r="I22" s="44"/>
      <c r="J22" s="44"/>
      <c r="K22" s="44"/>
      <c r="L22" s="68"/>
      <c r="M22" s="73"/>
      <c r="N22" s="63"/>
      <c r="O22" s="62"/>
      <c r="P22" s="70"/>
      <c r="Q22" s="43"/>
      <c r="R22" s="43"/>
      <c r="S22" s="43"/>
      <c r="T22" s="43"/>
      <c r="U22" s="43"/>
      <c r="V22" s="43"/>
    </row>
    <row r="23" spans="2:22" ht="9.75" customHeight="1">
      <c r="B23" s="70"/>
      <c r="C23" s="47"/>
      <c r="D23" s="47"/>
      <c r="E23" s="71">
        <v>0</v>
      </c>
      <c r="F23" s="68"/>
      <c r="G23" s="44"/>
      <c r="H23" s="44"/>
      <c r="I23" s="44"/>
      <c r="J23" s="44"/>
      <c r="K23" s="44"/>
      <c r="L23" s="68"/>
      <c r="M23" s="71">
        <v>0</v>
      </c>
      <c r="N23" s="48"/>
      <c r="O23" s="48"/>
      <c r="P23" s="70"/>
      <c r="Q23" s="43"/>
      <c r="R23" s="43"/>
      <c r="S23" s="43"/>
      <c r="T23" s="43"/>
      <c r="U23" s="43"/>
      <c r="V23" s="43"/>
    </row>
    <row r="24" spans="2:22" ht="9.75" customHeight="1">
      <c r="B24" s="70"/>
      <c r="C24" s="47"/>
      <c r="D24" s="47"/>
      <c r="E24" s="72"/>
      <c r="F24" s="68"/>
      <c r="G24" s="44"/>
      <c r="H24" s="44"/>
      <c r="I24" s="44"/>
      <c r="J24" s="44"/>
      <c r="K24" s="44"/>
      <c r="L24" s="68"/>
      <c r="M24" s="72"/>
      <c r="N24" s="48"/>
      <c r="O24" s="48"/>
      <c r="P24" s="70"/>
      <c r="Q24" s="43"/>
      <c r="R24" s="43"/>
      <c r="S24" s="43"/>
      <c r="T24" s="43"/>
      <c r="U24" s="43"/>
      <c r="V24" s="43"/>
    </row>
    <row r="25" spans="2:22" ht="9.75" customHeight="1" thickBot="1">
      <c r="B25" s="70"/>
      <c r="C25" s="47"/>
      <c r="D25" s="47"/>
      <c r="E25" s="73"/>
      <c r="F25" s="68"/>
      <c r="G25" s="44"/>
      <c r="H25" s="44"/>
      <c r="I25" s="44"/>
      <c r="J25" s="44"/>
      <c r="K25" s="44"/>
      <c r="L25" s="68"/>
      <c r="M25" s="73"/>
      <c r="N25" s="48"/>
      <c r="O25" s="48"/>
      <c r="P25" s="70"/>
      <c r="Q25" s="43"/>
      <c r="R25" s="43"/>
      <c r="S25" s="43"/>
      <c r="T25" s="43"/>
      <c r="U25" s="43"/>
      <c r="V25" s="43"/>
    </row>
    <row r="26" spans="2:22" ht="4.5" customHeight="1">
      <c r="B26" s="49"/>
      <c r="C26" s="49"/>
      <c r="D26" s="49"/>
      <c r="E26" s="44"/>
      <c r="F26" s="44"/>
      <c r="G26" s="44"/>
      <c r="H26" s="44"/>
      <c r="I26" s="44"/>
      <c r="J26" s="44"/>
      <c r="K26" s="44"/>
      <c r="L26" s="44"/>
      <c r="M26" s="44"/>
      <c r="N26" s="44"/>
      <c r="O26" s="44"/>
      <c r="P26" s="44"/>
      <c r="Q26" s="43"/>
      <c r="R26" s="43"/>
      <c r="S26" s="43"/>
      <c r="T26" s="43"/>
      <c r="U26" s="43"/>
      <c r="V26" s="43"/>
    </row>
    <row r="27" spans="2:22" ht="9.75" customHeight="1">
      <c r="B27" s="43"/>
      <c r="C27" s="43"/>
      <c r="D27" s="43"/>
      <c r="E27" s="43"/>
      <c r="F27" s="43"/>
      <c r="G27" s="44"/>
      <c r="H27" s="68"/>
      <c r="I27" s="68"/>
      <c r="J27" s="68"/>
      <c r="K27" s="44"/>
      <c r="L27" s="43"/>
      <c r="M27" s="43"/>
      <c r="N27" s="43"/>
      <c r="O27" s="43"/>
      <c r="P27" s="43"/>
      <c r="Q27" s="43"/>
      <c r="R27" s="43"/>
      <c r="S27" s="43"/>
      <c r="T27" s="43"/>
      <c r="U27" s="43"/>
      <c r="V27" s="43"/>
    </row>
    <row r="28" spans="2:22" ht="9.75" customHeight="1">
      <c r="B28" s="43"/>
      <c r="C28" s="43"/>
      <c r="D28" s="43"/>
      <c r="E28" s="43"/>
      <c r="F28" s="43"/>
      <c r="G28" s="44"/>
      <c r="H28" s="68"/>
      <c r="I28" s="68"/>
      <c r="J28" s="68"/>
      <c r="K28" s="44"/>
      <c r="L28" s="43"/>
      <c r="M28" s="43"/>
      <c r="N28" s="43"/>
      <c r="O28" s="43"/>
      <c r="P28" s="43"/>
      <c r="Q28" s="43"/>
      <c r="R28" s="43"/>
      <c r="S28" s="43"/>
      <c r="T28" s="43"/>
      <c r="U28" s="43"/>
      <c r="V28" s="43"/>
    </row>
    <row r="29" spans="2:22" ht="9.75" customHeight="1" thickBot="1">
      <c r="B29" s="43"/>
      <c r="C29" s="43"/>
      <c r="D29" s="43"/>
      <c r="E29" s="43"/>
      <c r="F29" s="43"/>
      <c r="G29" s="44"/>
      <c r="H29" s="68"/>
      <c r="I29" s="68"/>
      <c r="J29" s="68"/>
      <c r="K29" s="44"/>
      <c r="L29" s="43"/>
      <c r="M29" s="43"/>
      <c r="N29" s="43"/>
      <c r="O29" s="43"/>
      <c r="P29" s="43"/>
      <c r="Q29" s="43"/>
      <c r="R29" s="43"/>
      <c r="S29" s="43"/>
      <c r="T29" s="43"/>
      <c r="U29" s="43"/>
      <c r="V29" s="43"/>
    </row>
    <row r="30" spans="2:22" ht="9.75" customHeight="1">
      <c r="B30" s="43"/>
      <c r="C30" s="43"/>
      <c r="D30" s="43"/>
      <c r="E30" s="43"/>
      <c r="F30" s="43"/>
      <c r="G30" s="44"/>
      <c r="H30" s="71">
        <v>0</v>
      </c>
      <c r="I30" s="71">
        <v>0</v>
      </c>
      <c r="J30" s="71">
        <v>0</v>
      </c>
      <c r="K30" s="44"/>
      <c r="L30" s="43"/>
      <c r="M30" s="43"/>
      <c r="N30" s="43"/>
      <c r="O30" s="43"/>
      <c r="P30" s="43"/>
      <c r="Q30" s="43"/>
      <c r="R30" s="43"/>
      <c r="S30" s="43"/>
      <c r="T30" s="43"/>
      <c r="U30" s="43"/>
      <c r="V30" s="43"/>
    </row>
    <row r="31" spans="2:22" ht="9.75" customHeight="1">
      <c r="B31" s="43"/>
      <c r="C31" s="43"/>
      <c r="D31" s="43"/>
      <c r="E31" s="43"/>
      <c r="F31" s="43"/>
      <c r="G31" s="44"/>
      <c r="H31" s="72"/>
      <c r="I31" s="72"/>
      <c r="J31" s="72"/>
      <c r="K31" s="44"/>
      <c r="L31" s="43"/>
      <c r="M31" s="43"/>
      <c r="N31" s="43"/>
      <c r="O31" s="43"/>
      <c r="P31" s="43"/>
      <c r="Q31" s="43"/>
      <c r="R31" s="43"/>
      <c r="S31" s="43"/>
      <c r="T31" s="43"/>
      <c r="U31" s="43"/>
      <c r="V31" s="43"/>
    </row>
    <row r="32" spans="2:22" ht="9.75" customHeight="1" thickBot="1">
      <c r="B32" s="43"/>
      <c r="C32" s="43"/>
      <c r="D32" s="43"/>
      <c r="E32" s="43"/>
      <c r="F32" s="43"/>
      <c r="G32" s="44"/>
      <c r="H32" s="73"/>
      <c r="I32" s="73"/>
      <c r="J32" s="73"/>
      <c r="K32" s="44"/>
      <c r="L32" s="43"/>
      <c r="M32" s="43"/>
      <c r="N32" s="43"/>
      <c r="O32" s="43"/>
      <c r="P32" s="43"/>
      <c r="Q32" s="43"/>
      <c r="R32" s="43"/>
      <c r="S32" s="43"/>
      <c r="T32" s="43"/>
      <c r="U32" s="43"/>
      <c r="V32" s="43"/>
    </row>
    <row r="33" spans="2:22" ht="9.75" customHeight="1">
      <c r="B33" s="43"/>
      <c r="C33" s="43"/>
      <c r="D33" s="43"/>
      <c r="E33" s="43"/>
      <c r="F33" s="43"/>
      <c r="G33" s="44"/>
      <c r="H33" s="48"/>
      <c r="I33" s="66"/>
      <c r="J33" s="48"/>
      <c r="K33" s="44"/>
      <c r="L33" s="43"/>
      <c r="M33" s="43"/>
      <c r="N33" s="43"/>
      <c r="O33" s="43"/>
      <c r="P33" s="43"/>
      <c r="Q33" s="43"/>
      <c r="R33" s="43"/>
      <c r="S33" s="43"/>
      <c r="T33" s="43"/>
      <c r="U33" s="43"/>
      <c r="V33" s="43"/>
    </row>
    <row r="34" spans="2:22" ht="9.75" customHeight="1">
      <c r="B34" s="43"/>
      <c r="C34" s="43"/>
      <c r="D34" s="43"/>
      <c r="E34" s="43"/>
      <c r="F34" s="43"/>
      <c r="G34" s="44"/>
      <c r="H34" s="48"/>
      <c r="I34" s="58"/>
      <c r="J34" s="48"/>
      <c r="K34" s="44"/>
      <c r="L34" s="43"/>
      <c r="M34" s="43"/>
      <c r="N34" s="43"/>
      <c r="O34" s="43"/>
      <c r="P34" s="43"/>
      <c r="Q34" s="43"/>
      <c r="R34" s="43"/>
      <c r="S34" s="43"/>
      <c r="T34" s="43"/>
      <c r="U34" s="43"/>
      <c r="V34" s="43"/>
    </row>
    <row r="35" spans="2:22" ht="9.75" customHeight="1" thickBot="1">
      <c r="B35" s="43"/>
      <c r="C35" s="43"/>
      <c r="D35" s="43"/>
      <c r="E35" s="43"/>
      <c r="F35" s="43"/>
      <c r="G35" s="44"/>
      <c r="H35" s="48"/>
      <c r="I35" s="58"/>
      <c r="J35" s="48"/>
      <c r="K35" s="44"/>
      <c r="L35" s="43"/>
      <c r="M35" s="43"/>
      <c r="N35" s="43"/>
      <c r="O35" s="43"/>
      <c r="P35" s="43"/>
      <c r="Q35" s="43"/>
      <c r="R35" s="43"/>
      <c r="S35" s="43"/>
      <c r="T35" s="43"/>
      <c r="U35" s="43"/>
      <c r="V35" s="43"/>
    </row>
    <row r="36" spans="2:22" ht="9.75" customHeight="1">
      <c r="B36" s="43"/>
      <c r="C36" s="43"/>
      <c r="D36" s="43"/>
      <c r="E36" s="43"/>
      <c r="F36" s="43"/>
      <c r="G36" s="44"/>
      <c r="H36" s="48"/>
      <c r="I36" s="75">
        <v>0</v>
      </c>
      <c r="J36" s="48"/>
      <c r="K36" s="44"/>
      <c r="L36" s="43"/>
      <c r="M36" s="43"/>
      <c r="N36" s="43"/>
      <c r="O36" s="43"/>
      <c r="P36" s="43"/>
      <c r="Q36" s="43"/>
      <c r="R36" s="43"/>
      <c r="S36" s="43"/>
      <c r="T36" s="43"/>
      <c r="U36" s="43"/>
      <c r="V36" s="43"/>
    </row>
    <row r="37" spans="2:22" ht="9.75" customHeight="1">
      <c r="B37" s="43"/>
      <c r="C37" s="43"/>
      <c r="D37" s="43"/>
      <c r="E37" s="43"/>
      <c r="F37" s="43"/>
      <c r="G37" s="44"/>
      <c r="H37" s="48"/>
      <c r="I37" s="76"/>
      <c r="J37" s="48"/>
      <c r="K37" s="44"/>
      <c r="L37" s="43"/>
      <c r="M37" s="43"/>
      <c r="N37" s="43"/>
      <c r="O37" s="43"/>
      <c r="P37" s="43"/>
      <c r="Q37" s="43"/>
      <c r="R37" s="43"/>
      <c r="S37" s="43"/>
      <c r="T37" s="43"/>
      <c r="U37" s="43"/>
      <c r="V37" s="43"/>
    </row>
    <row r="38" spans="2:22" ht="9.75" customHeight="1" thickBot="1">
      <c r="B38" s="43"/>
      <c r="C38" s="43"/>
      <c r="D38" s="43"/>
      <c r="E38" s="43"/>
      <c r="F38" s="43"/>
      <c r="G38" s="44"/>
      <c r="H38" s="48"/>
      <c r="I38" s="62"/>
      <c r="J38" s="48"/>
      <c r="K38" s="44"/>
      <c r="L38" s="43"/>
      <c r="M38" s="43"/>
      <c r="N38" s="43"/>
      <c r="O38" s="43"/>
      <c r="P38" s="43"/>
      <c r="Q38" s="43"/>
      <c r="R38" s="43"/>
      <c r="S38" s="43"/>
      <c r="T38" s="43"/>
      <c r="U38" s="43"/>
      <c r="V38" s="43"/>
    </row>
    <row r="39" spans="2:22" ht="9.75" customHeight="1">
      <c r="B39" s="43"/>
      <c r="C39" s="43"/>
      <c r="D39" s="43"/>
      <c r="E39" s="43"/>
      <c r="F39" s="43"/>
      <c r="G39" s="44"/>
      <c r="H39" s="64" t="s">
        <v>80</v>
      </c>
      <c r="I39" s="64"/>
      <c r="J39" s="64"/>
      <c r="K39" s="44"/>
      <c r="L39" s="43"/>
      <c r="M39" s="43"/>
      <c r="N39" s="43"/>
      <c r="O39" s="43"/>
      <c r="P39" s="43"/>
      <c r="Q39" s="43"/>
      <c r="R39" s="43"/>
      <c r="S39" s="43"/>
      <c r="T39" s="43"/>
      <c r="U39" s="43"/>
      <c r="V39" s="43"/>
    </row>
    <row r="40" spans="2:22" ht="9.75" customHeight="1">
      <c r="B40" s="43"/>
      <c r="C40" s="43"/>
      <c r="D40" s="43"/>
      <c r="E40" s="43"/>
      <c r="F40" s="43"/>
      <c r="G40" s="44"/>
      <c r="H40" s="64"/>
      <c r="I40" s="64"/>
      <c r="J40" s="64"/>
      <c r="K40" s="44"/>
      <c r="L40" s="43"/>
      <c r="M40" s="43"/>
      <c r="N40" s="43"/>
      <c r="O40" s="43"/>
      <c r="P40" s="43"/>
      <c r="Q40" s="43"/>
      <c r="R40" s="43"/>
      <c r="S40" s="43"/>
      <c r="T40" s="43"/>
      <c r="U40" s="43"/>
      <c r="V40" s="43"/>
    </row>
    <row r="41" spans="2:22" ht="9.75" customHeight="1">
      <c r="B41" s="43"/>
      <c r="C41" s="43"/>
      <c r="D41" s="43"/>
      <c r="E41" s="43"/>
      <c r="F41" s="43"/>
      <c r="G41" s="43"/>
      <c r="H41" s="50"/>
      <c r="I41" s="50"/>
      <c r="J41" s="50"/>
      <c r="K41" s="43"/>
      <c r="L41" s="43"/>
      <c r="M41" s="43"/>
      <c r="N41" s="43"/>
      <c r="O41" s="43"/>
      <c r="P41" s="43"/>
      <c r="Q41" s="43"/>
      <c r="R41" s="43"/>
      <c r="S41" s="43"/>
      <c r="T41" s="43"/>
      <c r="U41" s="43"/>
      <c r="V41" s="43"/>
    </row>
    <row r="42" spans="2:22" ht="12.75" customHeight="1">
      <c r="B42" s="43"/>
      <c r="C42" s="43"/>
      <c r="D42" s="43"/>
      <c r="E42" s="43"/>
      <c r="F42" s="43"/>
      <c r="G42" s="43"/>
      <c r="H42" s="50"/>
      <c r="I42" s="50"/>
      <c r="J42" s="50"/>
      <c r="K42" s="43"/>
      <c r="L42" s="43"/>
      <c r="M42" s="43"/>
      <c r="N42" s="43"/>
      <c r="O42" s="43"/>
      <c r="P42" s="43"/>
      <c r="Q42" s="43"/>
      <c r="R42" s="43"/>
      <c r="S42" s="43"/>
      <c r="T42" s="43"/>
      <c r="U42" s="43"/>
      <c r="V42" s="43"/>
    </row>
    <row r="43" spans="2:22" ht="12.75" customHeight="1">
      <c r="B43" s="43"/>
      <c r="C43" s="43"/>
      <c r="D43" s="43"/>
      <c r="E43" s="43"/>
      <c r="F43" s="43"/>
      <c r="G43" s="43"/>
      <c r="H43" s="50"/>
      <c r="I43" s="43"/>
      <c r="J43" s="43"/>
      <c r="K43" s="43"/>
      <c r="L43" s="43"/>
      <c r="M43" s="43"/>
      <c r="N43" s="43"/>
      <c r="O43" s="43"/>
      <c r="P43" s="43"/>
      <c r="Q43" s="43"/>
      <c r="R43" s="43"/>
      <c r="S43" s="43"/>
      <c r="T43" s="43"/>
      <c r="U43" s="43"/>
      <c r="V43" s="43"/>
    </row>
    <row r="44" spans="2:22" ht="12.75" customHeight="1">
      <c r="B44" s="43"/>
      <c r="C44" s="43"/>
      <c r="D44" s="43"/>
      <c r="E44" s="43"/>
      <c r="F44" s="43"/>
      <c r="G44" s="43"/>
      <c r="H44" s="50"/>
      <c r="I44" s="43"/>
      <c r="J44" s="43"/>
      <c r="K44" s="43"/>
      <c r="L44" s="43"/>
      <c r="M44" s="43"/>
      <c r="N44" s="43"/>
      <c r="O44" s="43"/>
      <c r="P44" s="43"/>
      <c r="Q44" s="43"/>
      <c r="R44" s="43"/>
      <c r="S44" s="43"/>
      <c r="T44" s="43"/>
      <c r="U44" s="43"/>
      <c r="V44" s="43"/>
    </row>
    <row r="45" spans="2:22" ht="12.75" customHeight="1">
      <c r="B45" s="43"/>
      <c r="C45" s="43"/>
      <c r="D45" s="43"/>
      <c r="E45" s="43"/>
      <c r="F45" s="43"/>
      <c r="G45" s="43"/>
      <c r="H45" s="50"/>
      <c r="I45" s="43"/>
      <c r="J45" s="43"/>
      <c r="K45" s="43"/>
      <c r="L45" s="43"/>
      <c r="M45" s="43"/>
      <c r="N45" s="43"/>
      <c r="O45" s="43"/>
      <c r="P45" s="43"/>
      <c r="Q45" s="43"/>
      <c r="R45" s="43"/>
      <c r="S45" s="43"/>
      <c r="T45" s="43"/>
      <c r="U45" s="43"/>
      <c r="V45" s="43"/>
    </row>
    <row r="46" spans="2:22" ht="12.75" customHeight="1">
      <c r="B46" s="43"/>
      <c r="C46" s="43"/>
      <c r="D46" s="43"/>
      <c r="E46" s="43"/>
      <c r="F46" s="43"/>
      <c r="G46" s="43"/>
      <c r="H46" s="50"/>
      <c r="I46" s="43"/>
      <c r="J46" s="43"/>
      <c r="K46" s="43"/>
      <c r="L46" s="43"/>
      <c r="M46" s="43"/>
      <c r="N46" s="43"/>
      <c r="O46" s="43"/>
      <c r="P46" s="43"/>
      <c r="Q46" s="43"/>
      <c r="R46" s="43"/>
      <c r="S46" s="43"/>
      <c r="T46" s="43"/>
      <c r="U46" s="43"/>
      <c r="V46" s="43"/>
    </row>
    <row r="47" spans="2:22" ht="12.75" customHeight="1">
      <c r="B47" s="43"/>
      <c r="C47" s="43"/>
      <c r="D47" s="43"/>
      <c r="E47" s="43"/>
      <c r="F47" s="43"/>
      <c r="G47" s="43"/>
      <c r="H47" s="50"/>
      <c r="I47" s="43"/>
      <c r="J47" s="43"/>
      <c r="K47" s="43"/>
      <c r="L47" s="43"/>
      <c r="M47" s="43"/>
      <c r="N47" s="43"/>
      <c r="O47" s="43"/>
      <c r="P47" s="43"/>
      <c r="Q47" s="43"/>
      <c r="R47" s="43"/>
      <c r="S47" s="43"/>
      <c r="T47" s="43"/>
      <c r="U47" s="43"/>
      <c r="V47" s="43"/>
    </row>
  </sheetData>
  <sheetProtection sheet="1" objects="1" scenarios="1" selectLockedCells="1"/>
  <mergeCells count="36">
    <mergeCell ref="H2:J3"/>
    <mergeCell ref="H39:J40"/>
    <mergeCell ref="C20:C22"/>
    <mergeCell ref="D20:D22"/>
    <mergeCell ref="I33:I35"/>
    <mergeCell ref="I36:I38"/>
    <mergeCell ref="I7:I9"/>
    <mergeCell ref="I4:I6"/>
    <mergeCell ref="H30:H32"/>
    <mergeCell ref="I30:I32"/>
    <mergeCell ref="P17:P25"/>
    <mergeCell ref="O20:O22"/>
    <mergeCell ref="N20:N22"/>
    <mergeCell ref="H10:H12"/>
    <mergeCell ref="I10:I12"/>
    <mergeCell ref="J10:J12"/>
    <mergeCell ref="M17:M19"/>
    <mergeCell ref="M20:M22"/>
    <mergeCell ref="M23:M25"/>
    <mergeCell ref="H13:H15"/>
    <mergeCell ref="J30:J32"/>
    <mergeCell ref="L17:L19"/>
    <mergeCell ref="L20:L22"/>
    <mergeCell ref="L23:L25"/>
    <mergeCell ref="I13:I15"/>
    <mergeCell ref="J13:J15"/>
    <mergeCell ref="H27:H29"/>
    <mergeCell ref="I27:I29"/>
    <mergeCell ref="J27:J29"/>
    <mergeCell ref="F17:F19"/>
    <mergeCell ref="F20:F22"/>
    <mergeCell ref="F23:F25"/>
    <mergeCell ref="B17:B25"/>
    <mergeCell ref="E17:E19"/>
    <mergeCell ref="E20:E22"/>
    <mergeCell ref="E23:E25"/>
  </mergeCells>
  <printOptions/>
  <pageMargins left="0.75" right="0.75" top="1" bottom="1" header="0.5" footer="0.5"/>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sheetPr>
    <tabColor indexed="40"/>
  </sheetPr>
  <dimension ref="B1:N20"/>
  <sheetViews>
    <sheetView workbookViewId="0" topLeftCell="A1">
      <selection activeCell="B1" sqref="B1:J1"/>
    </sheetView>
  </sheetViews>
  <sheetFormatPr defaultColWidth="9.140625" defaultRowHeight="12.75"/>
  <cols>
    <col min="1" max="1" width="4.7109375" style="0" customWidth="1"/>
    <col min="2" max="2" width="50.7109375" style="0" customWidth="1"/>
    <col min="3" max="10" width="8.7109375" style="0" customWidth="1"/>
  </cols>
  <sheetData>
    <row r="1" spans="2:10" s="9" customFormat="1" ht="24.75" customHeight="1" thickBot="1">
      <c r="B1" s="60" t="s">
        <v>61</v>
      </c>
      <c r="C1" s="61"/>
      <c r="D1" s="61"/>
      <c r="E1" s="61"/>
      <c r="F1" s="61"/>
      <c r="G1" s="61"/>
      <c r="H1" s="61"/>
      <c r="I1" s="61"/>
      <c r="J1" s="77"/>
    </row>
    <row r="2" spans="2:10" ht="15" customHeight="1" thickBot="1">
      <c r="B2" s="8" t="s">
        <v>10</v>
      </c>
      <c r="C2" s="78" t="s">
        <v>3</v>
      </c>
      <c r="D2" s="78"/>
      <c r="E2" s="78" t="s">
        <v>4</v>
      </c>
      <c r="F2" s="78"/>
      <c r="G2" s="78" t="s">
        <v>5</v>
      </c>
      <c r="H2" s="78"/>
      <c r="I2" s="78" t="s">
        <v>6</v>
      </c>
      <c r="J2" s="79"/>
    </row>
    <row r="3" spans="2:10" ht="15" customHeight="1">
      <c r="B3" s="16" t="s">
        <v>0</v>
      </c>
      <c r="C3" s="17" t="s">
        <v>14</v>
      </c>
      <c r="D3" s="51">
        <f>'TURNING MOVEMENTS'!E17</f>
        <v>0</v>
      </c>
      <c r="E3" s="17" t="s">
        <v>18</v>
      </c>
      <c r="F3" s="51">
        <f>'TURNING MOVEMENTS'!M23</f>
        <v>0</v>
      </c>
      <c r="G3" s="17" t="s">
        <v>22</v>
      </c>
      <c r="H3" s="51">
        <f>'TURNING MOVEMENTS'!H30</f>
        <v>0</v>
      </c>
      <c r="I3" s="17" t="s">
        <v>26</v>
      </c>
      <c r="J3" s="54">
        <f>'TURNING MOVEMENTS'!J10</f>
        <v>0</v>
      </c>
    </row>
    <row r="4" spans="2:10" ht="15" customHeight="1">
      <c r="B4" s="4" t="s">
        <v>1</v>
      </c>
      <c r="C4" s="5" t="s">
        <v>15</v>
      </c>
      <c r="D4" s="52">
        <f>'TURNING MOVEMENTS'!E20</f>
        <v>0</v>
      </c>
      <c r="E4" s="5" t="s">
        <v>19</v>
      </c>
      <c r="F4" s="52">
        <f>'TURNING MOVEMENTS'!M20</f>
        <v>0</v>
      </c>
      <c r="G4" s="5" t="s">
        <v>23</v>
      </c>
      <c r="H4" s="52">
        <f>'TURNING MOVEMENTS'!I30</f>
        <v>0</v>
      </c>
      <c r="I4" s="5" t="s">
        <v>27</v>
      </c>
      <c r="J4" s="55">
        <f>'TURNING MOVEMENTS'!I10</f>
        <v>0</v>
      </c>
    </row>
    <row r="5" spans="2:10" ht="15" customHeight="1">
      <c r="B5" s="4" t="s">
        <v>2</v>
      </c>
      <c r="C5" s="5" t="s">
        <v>16</v>
      </c>
      <c r="D5" s="52">
        <f>'TURNING MOVEMENTS'!E23</f>
        <v>0</v>
      </c>
      <c r="E5" s="5" t="s">
        <v>20</v>
      </c>
      <c r="F5" s="52">
        <f>'TURNING MOVEMENTS'!M17</f>
        <v>0</v>
      </c>
      <c r="G5" s="5" t="s">
        <v>24</v>
      </c>
      <c r="H5" s="52">
        <f>'TURNING MOVEMENTS'!J30</f>
        <v>0</v>
      </c>
      <c r="I5" s="5" t="s">
        <v>28</v>
      </c>
      <c r="J5" s="55">
        <f>'TURNING MOVEMENTS'!H10</f>
        <v>0</v>
      </c>
    </row>
    <row r="6" spans="2:10" ht="15" customHeight="1" thickBot="1">
      <c r="B6" s="6" t="s">
        <v>13</v>
      </c>
      <c r="C6" s="7" t="s">
        <v>17</v>
      </c>
      <c r="D6" s="53">
        <f>'TURNING MOVEMENTS'!C20</f>
        <v>0</v>
      </c>
      <c r="E6" s="7" t="s">
        <v>21</v>
      </c>
      <c r="F6" s="53">
        <f>'TURNING MOVEMENTS'!O20</f>
        <v>0</v>
      </c>
      <c r="G6" s="7" t="s">
        <v>25</v>
      </c>
      <c r="H6" s="53">
        <f>'TURNING MOVEMENTS'!I36</f>
        <v>0</v>
      </c>
      <c r="I6" s="7" t="s">
        <v>29</v>
      </c>
      <c r="J6" s="56">
        <f>'TURNING MOVEMENTS'!I4</f>
        <v>0</v>
      </c>
    </row>
    <row r="7" ht="15" customHeight="1" thickBot="1"/>
    <row r="8" spans="2:10" ht="15" customHeight="1">
      <c r="B8" s="114" t="s">
        <v>35</v>
      </c>
      <c r="C8" s="116" t="s">
        <v>8</v>
      </c>
      <c r="D8" s="117"/>
      <c r="E8" s="118"/>
      <c r="F8" s="116" t="s">
        <v>63</v>
      </c>
      <c r="G8" s="117"/>
      <c r="H8" s="117"/>
      <c r="I8" s="117"/>
      <c r="J8" s="118"/>
    </row>
    <row r="9" spans="2:10" ht="15" customHeight="1" thickBot="1">
      <c r="B9" s="115"/>
      <c r="C9" s="119"/>
      <c r="D9" s="120"/>
      <c r="E9" s="121"/>
      <c r="F9" s="119"/>
      <c r="G9" s="120"/>
      <c r="H9" s="120"/>
      <c r="I9" s="120"/>
      <c r="J9" s="121"/>
    </row>
    <row r="10" spans="2:10" ht="15" customHeight="1">
      <c r="B10" s="37" t="s">
        <v>45</v>
      </c>
      <c r="C10" s="110">
        <f>F3+F6+J3+J6+J4</f>
        <v>0</v>
      </c>
      <c r="D10" s="110"/>
      <c r="E10" s="111"/>
      <c r="F10" s="112" t="s">
        <v>73</v>
      </c>
      <c r="G10" s="113"/>
      <c r="H10" s="113"/>
      <c r="I10" s="110">
        <f>D3+D4+D5+D6</f>
        <v>0</v>
      </c>
      <c r="J10" s="111"/>
    </row>
    <row r="11" spans="2:10" ht="15" customHeight="1">
      <c r="B11" s="38" t="s">
        <v>46</v>
      </c>
      <c r="C11" s="96">
        <f>D3+D6+H3+H6+H4</f>
        <v>0</v>
      </c>
      <c r="D11" s="96"/>
      <c r="E11" s="88"/>
      <c r="F11" s="104" t="s">
        <v>74</v>
      </c>
      <c r="G11" s="105"/>
      <c r="H11" s="105"/>
      <c r="I11" s="96">
        <f>F3+F4+F5+F6</f>
        <v>0</v>
      </c>
      <c r="J11" s="88"/>
    </row>
    <row r="12" spans="2:10" ht="15" customHeight="1">
      <c r="B12" s="38" t="s">
        <v>47</v>
      </c>
      <c r="C12" s="96">
        <f>J3+J6+D3+D6+D4</f>
        <v>0</v>
      </c>
      <c r="D12" s="96"/>
      <c r="E12" s="88"/>
      <c r="F12" s="104" t="s">
        <v>75</v>
      </c>
      <c r="G12" s="105"/>
      <c r="H12" s="105"/>
      <c r="I12" s="96">
        <f>H3+H4+H5+H6</f>
        <v>0</v>
      </c>
      <c r="J12" s="88"/>
    </row>
    <row r="13" spans="2:10" ht="15" customHeight="1" thickBot="1">
      <c r="B13" s="39" t="s">
        <v>48</v>
      </c>
      <c r="C13" s="97">
        <f>H3+H6+F3+F6+F4</f>
        <v>0</v>
      </c>
      <c r="D13" s="97"/>
      <c r="E13" s="89"/>
      <c r="F13" s="106" t="s">
        <v>76</v>
      </c>
      <c r="G13" s="107"/>
      <c r="H13" s="107"/>
      <c r="I13" s="97">
        <f>J3+J4+J5+J6</f>
        <v>0</v>
      </c>
      <c r="J13" s="89"/>
    </row>
    <row r="14" spans="6:8" ht="15" customHeight="1" thickBot="1">
      <c r="F14" s="11"/>
      <c r="G14" s="11"/>
      <c r="H14" s="11"/>
    </row>
    <row r="15" spans="2:12" ht="15" customHeight="1">
      <c r="B15" s="35" t="s">
        <v>62</v>
      </c>
      <c r="C15" s="109" t="s">
        <v>64</v>
      </c>
      <c r="D15" s="108"/>
      <c r="E15" s="98" t="s">
        <v>65</v>
      </c>
      <c r="F15" s="108"/>
      <c r="G15" s="98" t="s">
        <v>66</v>
      </c>
      <c r="H15" s="108"/>
      <c r="I15" s="98" t="s">
        <v>67</v>
      </c>
      <c r="J15" s="99"/>
      <c r="K15" s="11"/>
      <c r="L15" s="11"/>
    </row>
    <row r="16" spans="2:12" ht="15" customHeight="1">
      <c r="B16" s="30" t="s">
        <v>68</v>
      </c>
      <c r="C16" s="100">
        <f>I10</f>
        <v>0</v>
      </c>
      <c r="D16" s="101"/>
      <c r="E16" s="102">
        <f>I11</f>
        <v>0</v>
      </c>
      <c r="F16" s="101"/>
      <c r="G16" s="102">
        <f>I12</f>
        <v>0</v>
      </c>
      <c r="H16" s="101"/>
      <c r="I16" s="102">
        <f>I13</f>
        <v>0</v>
      </c>
      <c r="J16" s="103"/>
      <c r="K16" s="11"/>
      <c r="L16" s="11"/>
    </row>
    <row r="17" spans="2:12" ht="15" customHeight="1">
      <c r="B17" s="30" t="s">
        <v>69</v>
      </c>
      <c r="C17" s="93">
        <f>(1130*(EXP((-0.001*$C10))))</f>
        <v>1130</v>
      </c>
      <c r="D17" s="90"/>
      <c r="E17" s="82">
        <f>(1130*(EXP((-0.001*$C11))))</f>
        <v>1130</v>
      </c>
      <c r="F17" s="90"/>
      <c r="G17" s="82">
        <f>(1130*(EXP((-0.001*$C12))))</f>
        <v>1130</v>
      </c>
      <c r="H17" s="90"/>
      <c r="I17" s="82">
        <f>(1130*(EXP((-0.001*$C13))))</f>
        <v>1130</v>
      </c>
      <c r="J17" s="83"/>
      <c r="K17" s="11"/>
      <c r="L17" s="11"/>
    </row>
    <row r="18" spans="2:14" ht="15" customHeight="1">
      <c r="B18" s="30" t="s">
        <v>70</v>
      </c>
      <c r="C18" s="94">
        <f>ROUND(C16/C17,2)</f>
        <v>0</v>
      </c>
      <c r="D18" s="91"/>
      <c r="E18" s="84">
        <f>ROUND(E16/E17,2)</f>
        <v>0</v>
      </c>
      <c r="F18" s="91"/>
      <c r="G18" s="84">
        <f>ROUND(G16/G17,2)</f>
        <v>0</v>
      </c>
      <c r="H18" s="91"/>
      <c r="I18" s="84">
        <f>ROUND(I16/I17,2)</f>
        <v>0</v>
      </c>
      <c r="J18" s="85"/>
      <c r="K18" s="1"/>
      <c r="L18" s="1"/>
      <c r="M18" s="1"/>
      <c r="N18" s="1"/>
    </row>
    <row r="19" spans="2:10" ht="15" customHeight="1">
      <c r="B19" s="30" t="s">
        <v>71</v>
      </c>
      <c r="C19" s="95">
        <f>IF(C16=0,0,ROUNDUP(((3600/C17)+((900*0.25)*(C18-1+((((C18-1)^2)+(((3600/C17)*(C18))/(450*0.25)))^0.5)))),0))</f>
        <v>0</v>
      </c>
      <c r="D19" s="92"/>
      <c r="E19" s="87">
        <f>IF(E16=0,0,ROUNDUP(((3600/E17)+((900*0.25)*(E18-1+((((E18-1)^2)+(((3600/E17)*(E18))/(450*0.25)))^0.5)))),0))</f>
        <v>0</v>
      </c>
      <c r="F19" s="92"/>
      <c r="G19" s="87">
        <f>IF(G16=0,0,ROUNDUP(((3600/G17)+((900*0.25)*(G18-1+((((G18-1)^2)+(((3600/G17)*(G18))/(450*0.25)))^0.5)))),0))</f>
        <v>0</v>
      </c>
      <c r="H19" s="92"/>
      <c r="I19" s="87">
        <f>IF(I16=0,0,ROUNDUP(((3600/I17)+((900*0.25)*(I18-1+((((I18-1)^2)+(((3600/I17)*(I18))/(450*0.25)))^0.5)))),0))</f>
        <v>0</v>
      </c>
      <c r="J19" s="88"/>
    </row>
    <row r="20" spans="2:10" ht="15" customHeight="1" thickBot="1">
      <c r="B20" s="40" t="s">
        <v>72</v>
      </c>
      <c r="C20" s="80">
        <f>IF(C16=0,0,ROUNDUP(((900*0.25)*(C18-1+((((1-C18)^2)+(((3600/C17)*(C18))/(150*0.25)))^0.5))*(C17/3600)),0))</f>
        <v>0</v>
      </c>
      <c r="D20" s="81"/>
      <c r="E20" s="86">
        <f>IF(E16=0,0,ROUNDUP(((900*0.25)*(E18-1+((((1-E18)^2)+(((3600/E17)*(E18))/(150*0.25)))^0.5))*(E17/3600)),0))</f>
        <v>0</v>
      </c>
      <c r="F20" s="81"/>
      <c r="G20" s="86">
        <f>IF(G16=0,0,ROUNDUP(((900*0.25)*(G18-1+((((1-G18)^2)+(((3600/G17)*(G18))/(150*0.25)))^0.5))*(G17/3600)),0))</f>
        <v>0</v>
      </c>
      <c r="H20" s="81"/>
      <c r="I20" s="86">
        <f>IF(I16=0,0,ROUNDUP(((900*0.25)*(I18-1+((((1-I18)^2)+(((3600/I17)*(I18))/(150*0.25)))^0.5))*(I17/3600)),0))</f>
        <v>0</v>
      </c>
      <c r="J20" s="89"/>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sheetProtection sheet="1" objects="1" scenarios="1" selectLockedCells="1" selectUnlockedCells="1"/>
  <mergeCells count="44">
    <mergeCell ref="I11:J11"/>
    <mergeCell ref="F10:H10"/>
    <mergeCell ref="F11:H11"/>
    <mergeCell ref="B8:B9"/>
    <mergeCell ref="C8:E9"/>
    <mergeCell ref="F8:J9"/>
    <mergeCell ref="I10:J10"/>
    <mergeCell ref="C15:D15"/>
    <mergeCell ref="E15:F15"/>
    <mergeCell ref="C10:E10"/>
    <mergeCell ref="C11:E11"/>
    <mergeCell ref="C12:E12"/>
    <mergeCell ref="C13:E13"/>
    <mergeCell ref="I12:J12"/>
    <mergeCell ref="I13:J13"/>
    <mergeCell ref="I15:J15"/>
    <mergeCell ref="C16:D16"/>
    <mergeCell ref="E16:F16"/>
    <mergeCell ref="G16:H16"/>
    <mergeCell ref="I16:J16"/>
    <mergeCell ref="F12:H12"/>
    <mergeCell ref="F13:H13"/>
    <mergeCell ref="G15:H15"/>
    <mergeCell ref="E19:F19"/>
    <mergeCell ref="G19:H19"/>
    <mergeCell ref="C17:D17"/>
    <mergeCell ref="C18:D18"/>
    <mergeCell ref="C19:D19"/>
    <mergeCell ref="E17:F17"/>
    <mergeCell ref="C20:D20"/>
    <mergeCell ref="I17:J17"/>
    <mergeCell ref="I18:J18"/>
    <mergeCell ref="E20:F20"/>
    <mergeCell ref="G20:H20"/>
    <mergeCell ref="I19:J19"/>
    <mergeCell ref="I20:J20"/>
    <mergeCell ref="G17:H17"/>
    <mergeCell ref="E18:F18"/>
    <mergeCell ref="G18:H18"/>
    <mergeCell ref="B1:J1"/>
    <mergeCell ref="C2:D2"/>
    <mergeCell ref="E2:F2"/>
    <mergeCell ref="G2:H2"/>
    <mergeCell ref="I2:J2"/>
  </mergeCells>
  <printOptions/>
  <pageMargins left="1" right="1" top="0.5" bottom="0.5" header="0.5" footer="0.5"/>
  <pageSetup horizontalDpi="600" verticalDpi="600" orientation="landscape" scale="95" r:id="rId2"/>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J32"/>
  <sheetViews>
    <sheetView workbookViewId="0" topLeftCell="A1">
      <selection activeCell="B1" sqref="B1:J1"/>
    </sheetView>
  </sheetViews>
  <sheetFormatPr defaultColWidth="9.140625" defaultRowHeight="12.75"/>
  <cols>
    <col min="1" max="1" width="4.7109375" style="0" customWidth="1"/>
    <col min="2" max="2" width="50.7109375" style="0" customWidth="1"/>
    <col min="3" max="10" width="8.7109375" style="0" customWidth="1"/>
  </cols>
  <sheetData>
    <row r="1" spans="2:10" s="9" customFormat="1" ht="24.75" customHeight="1" thickBot="1">
      <c r="B1" s="128" t="s">
        <v>12</v>
      </c>
      <c r="C1" s="129"/>
      <c r="D1" s="129"/>
      <c r="E1" s="129"/>
      <c r="F1" s="129"/>
      <c r="G1" s="129"/>
      <c r="H1" s="129"/>
      <c r="I1" s="129"/>
      <c r="J1" s="130"/>
    </row>
    <row r="2" spans="2:10" ht="15" customHeight="1" thickBot="1">
      <c r="B2" s="8" t="s">
        <v>10</v>
      </c>
      <c r="C2" s="78" t="s">
        <v>3</v>
      </c>
      <c r="D2" s="78"/>
      <c r="E2" s="78" t="s">
        <v>4</v>
      </c>
      <c r="F2" s="78"/>
      <c r="G2" s="78" t="s">
        <v>5</v>
      </c>
      <c r="H2" s="78"/>
      <c r="I2" s="78" t="s">
        <v>6</v>
      </c>
      <c r="J2" s="79"/>
    </row>
    <row r="3" spans="2:10" ht="15" customHeight="1">
      <c r="B3" s="16" t="s">
        <v>0</v>
      </c>
      <c r="C3" s="17" t="s">
        <v>14</v>
      </c>
      <c r="D3" s="51">
        <f>'TURNING MOVEMENTS'!E17</f>
        <v>0</v>
      </c>
      <c r="E3" s="17" t="s">
        <v>18</v>
      </c>
      <c r="F3" s="51">
        <f>'TURNING MOVEMENTS'!M23</f>
        <v>0</v>
      </c>
      <c r="G3" s="17" t="s">
        <v>22</v>
      </c>
      <c r="H3" s="51">
        <f>'TURNING MOVEMENTS'!H30</f>
        <v>0</v>
      </c>
      <c r="I3" s="17" t="s">
        <v>26</v>
      </c>
      <c r="J3" s="54">
        <f>'TURNING MOVEMENTS'!J10</f>
        <v>0</v>
      </c>
    </row>
    <row r="4" spans="2:10" ht="15" customHeight="1">
      <c r="B4" s="4" t="s">
        <v>1</v>
      </c>
      <c r="C4" s="5" t="s">
        <v>15</v>
      </c>
      <c r="D4" s="52">
        <f>'TURNING MOVEMENTS'!E20</f>
        <v>0</v>
      </c>
      <c r="E4" s="5" t="s">
        <v>19</v>
      </c>
      <c r="F4" s="52">
        <f>'TURNING MOVEMENTS'!M20</f>
        <v>0</v>
      </c>
      <c r="G4" s="5" t="s">
        <v>23</v>
      </c>
      <c r="H4" s="52">
        <f>'TURNING MOVEMENTS'!I30</f>
        <v>0</v>
      </c>
      <c r="I4" s="5" t="s">
        <v>27</v>
      </c>
      <c r="J4" s="55">
        <f>'TURNING MOVEMENTS'!I10</f>
        <v>0</v>
      </c>
    </row>
    <row r="5" spans="2:10" ht="15" customHeight="1">
      <c r="B5" s="4" t="s">
        <v>2</v>
      </c>
      <c r="C5" s="5" t="s">
        <v>16</v>
      </c>
      <c r="D5" s="52">
        <f>'TURNING MOVEMENTS'!E23</f>
        <v>0</v>
      </c>
      <c r="E5" s="5" t="s">
        <v>20</v>
      </c>
      <c r="F5" s="52">
        <f>'TURNING MOVEMENTS'!M17</f>
        <v>0</v>
      </c>
      <c r="G5" s="5" t="s">
        <v>24</v>
      </c>
      <c r="H5" s="52">
        <f>'TURNING MOVEMENTS'!J30</f>
        <v>0</v>
      </c>
      <c r="I5" s="5" t="s">
        <v>28</v>
      </c>
      <c r="J5" s="55">
        <f>'TURNING MOVEMENTS'!H10</f>
        <v>0</v>
      </c>
    </row>
    <row r="6" spans="2:10" ht="15" customHeight="1" thickBot="1">
      <c r="B6" s="6" t="s">
        <v>13</v>
      </c>
      <c r="C6" s="7" t="s">
        <v>17</v>
      </c>
      <c r="D6" s="53">
        <f>'TURNING MOVEMENTS'!C20</f>
        <v>0</v>
      </c>
      <c r="E6" s="7" t="s">
        <v>21</v>
      </c>
      <c r="F6" s="53">
        <f>'TURNING MOVEMENTS'!O20</f>
        <v>0</v>
      </c>
      <c r="G6" s="7" t="s">
        <v>25</v>
      </c>
      <c r="H6" s="53">
        <f>'TURNING MOVEMENTS'!I36</f>
        <v>0</v>
      </c>
      <c r="I6" s="7" t="s">
        <v>29</v>
      </c>
      <c r="J6" s="56">
        <f>'TURNING MOVEMENTS'!I4</f>
        <v>0</v>
      </c>
    </row>
    <row r="7" ht="15" customHeight="1" thickBot="1"/>
    <row r="8" spans="2:10" ht="15" customHeight="1">
      <c r="B8" s="131" t="s">
        <v>36</v>
      </c>
      <c r="C8" s="116" t="s">
        <v>38</v>
      </c>
      <c r="D8" s="117"/>
      <c r="E8" s="117"/>
      <c r="F8" s="122" t="s">
        <v>7</v>
      </c>
      <c r="G8" s="123"/>
      <c r="H8" s="116" t="s">
        <v>11</v>
      </c>
      <c r="I8" s="117"/>
      <c r="J8" s="118"/>
    </row>
    <row r="9" spans="2:10" ht="15" customHeight="1" thickBot="1">
      <c r="B9" s="132"/>
      <c r="C9" s="119"/>
      <c r="D9" s="120"/>
      <c r="E9" s="120"/>
      <c r="F9" s="20" t="s">
        <v>32</v>
      </c>
      <c r="G9" s="21" t="s">
        <v>31</v>
      </c>
      <c r="H9" s="119"/>
      <c r="I9" s="120"/>
      <c r="J9" s="121"/>
    </row>
    <row r="10" spans="2:10" ht="15" customHeight="1">
      <c r="B10" s="132"/>
      <c r="C10" s="134" t="s">
        <v>30</v>
      </c>
      <c r="D10" s="135"/>
      <c r="E10" s="135"/>
      <c r="F10" s="25">
        <f>D3+D6</f>
        <v>0</v>
      </c>
      <c r="G10" s="22">
        <f aca="true" t="shared" si="0" ref="G10:G17">H10-F10</f>
        <v>0</v>
      </c>
      <c r="H10" s="110">
        <f>ROUNDUP((D3+D4+D5+D6)/2,0)</f>
        <v>0</v>
      </c>
      <c r="I10" s="110"/>
      <c r="J10" s="111"/>
    </row>
    <row r="11" spans="2:10" ht="15" customHeight="1">
      <c r="B11" s="132"/>
      <c r="C11" s="124" t="s">
        <v>33</v>
      </c>
      <c r="D11" s="125"/>
      <c r="E11" s="125"/>
      <c r="F11" s="10">
        <f>D5</f>
        <v>0</v>
      </c>
      <c r="G11" s="11">
        <f t="shared" si="0"/>
        <v>0</v>
      </c>
      <c r="H11" s="96">
        <f>ROUNDUP((D3+D4+D5+D6)/2,0)</f>
        <v>0</v>
      </c>
      <c r="I11" s="96"/>
      <c r="J11" s="88"/>
    </row>
    <row r="12" spans="2:10" ht="15" customHeight="1">
      <c r="B12" s="132"/>
      <c r="C12" s="124" t="s">
        <v>39</v>
      </c>
      <c r="D12" s="125"/>
      <c r="E12" s="125"/>
      <c r="F12" s="10">
        <f>F3+F6</f>
        <v>0</v>
      </c>
      <c r="G12" s="11">
        <f t="shared" si="0"/>
        <v>0</v>
      </c>
      <c r="H12" s="96">
        <f>ROUNDUP((F3+F4+F5+F6)/2,0)</f>
        <v>0</v>
      </c>
      <c r="I12" s="96"/>
      <c r="J12" s="88"/>
    </row>
    <row r="13" spans="2:10" ht="15" customHeight="1">
      <c r="B13" s="132"/>
      <c r="C13" s="124" t="s">
        <v>40</v>
      </c>
      <c r="D13" s="125"/>
      <c r="E13" s="125"/>
      <c r="F13" s="10">
        <f>F5</f>
        <v>0</v>
      </c>
      <c r="G13" s="11">
        <f t="shared" si="0"/>
        <v>0</v>
      </c>
      <c r="H13" s="96">
        <f>ROUNDUP((F3+F4+F5+F6)/2,0)</f>
        <v>0</v>
      </c>
      <c r="I13" s="96"/>
      <c r="J13" s="88"/>
    </row>
    <row r="14" spans="2:10" ht="15" customHeight="1">
      <c r="B14" s="132"/>
      <c r="C14" s="124" t="s">
        <v>41</v>
      </c>
      <c r="D14" s="125"/>
      <c r="E14" s="125"/>
      <c r="F14" s="10">
        <f>H3+H6</f>
        <v>0</v>
      </c>
      <c r="G14" s="11">
        <f t="shared" si="0"/>
        <v>0</v>
      </c>
      <c r="H14" s="96">
        <f>ROUNDUP((H3+H4+H5+H6)/2,0)</f>
        <v>0</v>
      </c>
      <c r="I14" s="96"/>
      <c r="J14" s="88"/>
    </row>
    <row r="15" spans="2:10" ht="15" customHeight="1">
      <c r="B15" s="132"/>
      <c r="C15" s="124" t="s">
        <v>42</v>
      </c>
      <c r="D15" s="125"/>
      <c r="E15" s="125"/>
      <c r="F15" s="10">
        <f>H5</f>
        <v>0</v>
      </c>
      <c r="G15" s="11">
        <f t="shared" si="0"/>
        <v>0</v>
      </c>
      <c r="H15" s="96">
        <f>ROUNDUP((H3+H4+H5+H6)/2,0)</f>
        <v>0</v>
      </c>
      <c r="I15" s="96"/>
      <c r="J15" s="88"/>
    </row>
    <row r="16" spans="2:10" ht="15" customHeight="1">
      <c r="B16" s="132"/>
      <c r="C16" s="124" t="s">
        <v>43</v>
      </c>
      <c r="D16" s="125"/>
      <c r="E16" s="125"/>
      <c r="F16" s="10">
        <f>J3+J6</f>
        <v>0</v>
      </c>
      <c r="G16" s="11">
        <f t="shared" si="0"/>
        <v>0</v>
      </c>
      <c r="H16" s="96">
        <f>ROUNDUP((J3+J4+J5+J6)/2,0)</f>
        <v>0</v>
      </c>
      <c r="I16" s="96"/>
      <c r="J16" s="88"/>
    </row>
    <row r="17" spans="2:10" ht="15" customHeight="1" thickBot="1">
      <c r="B17" s="133"/>
      <c r="C17" s="126" t="s">
        <v>44</v>
      </c>
      <c r="D17" s="127"/>
      <c r="E17" s="127"/>
      <c r="F17" s="13">
        <f>J5</f>
        <v>0</v>
      </c>
      <c r="G17" s="14">
        <f t="shared" si="0"/>
        <v>0</v>
      </c>
      <c r="H17" s="97">
        <f>ROUNDUP((J3+J4+J5+J6)/2,0)</f>
        <v>0</v>
      </c>
      <c r="I17" s="97"/>
      <c r="J17" s="89"/>
    </row>
    <row r="18" spans="3:10" ht="15" customHeight="1" thickBot="1">
      <c r="C18" s="2"/>
      <c r="D18" s="2"/>
      <c r="E18" s="2"/>
      <c r="F18" s="3"/>
      <c r="G18" s="1"/>
      <c r="H18" s="1"/>
      <c r="I18" s="1"/>
      <c r="J18" s="1"/>
    </row>
    <row r="19" spans="2:5" ht="15" customHeight="1">
      <c r="B19" s="114" t="s">
        <v>35</v>
      </c>
      <c r="C19" s="116" t="s">
        <v>8</v>
      </c>
      <c r="D19" s="117"/>
      <c r="E19" s="118"/>
    </row>
    <row r="20" spans="2:5" ht="15" customHeight="1" thickBot="1">
      <c r="B20" s="115"/>
      <c r="C20" s="119"/>
      <c r="D20" s="120"/>
      <c r="E20" s="121"/>
    </row>
    <row r="21" spans="2:5" ht="15" customHeight="1">
      <c r="B21" s="26" t="s">
        <v>45</v>
      </c>
      <c r="C21" s="110">
        <f>F3+F6+J3+J6+J4</f>
        <v>0</v>
      </c>
      <c r="D21" s="110"/>
      <c r="E21" s="111"/>
    </row>
    <row r="22" spans="2:5" ht="15" customHeight="1">
      <c r="B22" s="27" t="s">
        <v>46</v>
      </c>
      <c r="C22" s="96">
        <f>D3+D6+H3+H6+H4</f>
        <v>0</v>
      </c>
      <c r="D22" s="96"/>
      <c r="E22" s="88"/>
    </row>
    <row r="23" spans="2:5" ht="15" customHeight="1">
      <c r="B23" s="27" t="s">
        <v>47</v>
      </c>
      <c r="C23" s="96">
        <f>J3+J6+D3+D6+D4</f>
        <v>0</v>
      </c>
      <c r="D23" s="96"/>
      <c r="E23" s="88"/>
    </row>
    <row r="24" spans="2:5" ht="15" customHeight="1" thickBot="1">
      <c r="B24" s="28" t="s">
        <v>48</v>
      </c>
      <c r="C24" s="97">
        <f>H3+H6+F3+F6+F4</f>
        <v>0</v>
      </c>
      <c r="D24" s="97"/>
      <c r="E24" s="89"/>
    </row>
    <row r="25" ht="15" customHeight="1" thickBot="1"/>
    <row r="26" spans="2:10" ht="15" customHeight="1">
      <c r="B26" s="35" t="s">
        <v>58</v>
      </c>
      <c r="C26" s="18" t="s">
        <v>49</v>
      </c>
      <c r="D26" s="29" t="s">
        <v>50</v>
      </c>
      <c r="E26" s="29" t="s">
        <v>51</v>
      </c>
      <c r="F26" s="29" t="s">
        <v>52</v>
      </c>
      <c r="G26" s="29" t="s">
        <v>53</v>
      </c>
      <c r="H26" s="29" t="s">
        <v>54</v>
      </c>
      <c r="I26" s="29" t="s">
        <v>55</v>
      </c>
      <c r="J26" s="19" t="s">
        <v>56</v>
      </c>
    </row>
    <row r="27" spans="2:10" ht="15" customHeight="1">
      <c r="B27" s="30" t="s">
        <v>37</v>
      </c>
      <c r="C27" s="23">
        <f>H10</f>
        <v>0</v>
      </c>
      <c r="D27" s="11">
        <f>H11</f>
        <v>0</v>
      </c>
      <c r="E27" s="11">
        <f>H12</f>
        <v>0</v>
      </c>
      <c r="F27" s="11">
        <f>H13</f>
        <v>0</v>
      </c>
      <c r="G27" s="11">
        <f>H14</f>
        <v>0</v>
      </c>
      <c r="H27" s="11">
        <f>H15</f>
        <v>0</v>
      </c>
      <c r="I27" s="11">
        <f>H16</f>
        <v>0</v>
      </c>
      <c r="J27" s="12">
        <f>H17</f>
        <v>0</v>
      </c>
    </row>
    <row r="28" spans="2:10" ht="15" customHeight="1">
      <c r="B28" s="31" t="s">
        <v>34</v>
      </c>
      <c r="C28" s="23" t="str">
        <f>IF(C27&gt;D27,"Yes",IF(C27=D27,"Yes","No"))</f>
        <v>Yes</v>
      </c>
      <c r="D28" s="11" t="str">
        <f>IF(D27&gt;C27,"Yes",IF(D27=C27,"Yes","No"))</f>
        <v>Yes</v>
      </c>
      <c r="E28" s="11" t="str">
        <f>IF(E27&gt;F27,"Yes",IF(E27=F27,"Yes","No"))</f>
        <v>Yes</v>
      </c>
      <c r="F28" s="11" t="str">
        <f>IF(F27&gt;E27,"Yes",IF(F27=E27,"Yes","No"))</f>
        <v>Yes</v>
      </c>
      <c r="G28" s="11" t="str">
        <f>IF(G27&gt;H27,"Yes",IF(G27=H27,"Yes","No"))</f>
        <v>Yes</v>
      </c>
      <c r="H28" s="11" t="str">
        <f>IF(H27&gt;G27,"Yes",IF(H27=G27,"Yes","No"))</f>
        <v>Yes</v>
      </c>
      <c r="I28" s="11" t="str">
        <f>IF(I27&gt;J27,"Yes",IF(I27=J27,"Yes","No"))</f>
        <v>Yes</v>
      </c>
      <c r="J28" s="12" t="str">
        <f>IF(J27&gt;I27,"Yes",IF(J27=I27,"Yes","No"))</f>
        <v>Yes</v>
      </c>
    </row>
    <row r="29" spans="2:10" ht="15" customHeight="1">
      <c r="B29" s="31" t="s">
        <v>9</v>
      </c>
      <c r="C29" s="23">
        <f>IF(C28="Yes",ROUNDDOWN(1130*(EXP((-0.0007*$C21))),0),"N/A")</f>
        <v>1130</v>
      </c>
      <c r="D29" s="11">
        <f>IF(D28="Yes",ROUNDDOWN(1130*(EXP((-0.0007*$C21))),0),"N/A")</f>
        <v>1130</v>
      </c>
      <c r="E29" s="11">
        <f>IF(E28="Yes",ROUNDDOWN(1130*(EXP((-0.0007*$C22))),0),"N/A")</f>
        <v>1130</v>
      </c>
      <c r="F29" s="11">
        <f>IF(F28="Yes",ROUNDDOWN(1130*(EXP((-0.0007*$C22))),0),"N/A")</f>
        <v>1130</v>
      </c>
      <c r="G29" s="11">
        <f>IF(G28="Yes",ROUNDDOWN(1130*(EXP((-0.0007*$C23))),0),"N/A")</f>
        <v>1130</v>
      </c>
      <c r="H29" s="11">
        <f>IF(H28="Yes",ROUNDDOWN(1130*(EXP((-0.0007*$C23))),0),"N/A")</f>
        <v>1130</v>
      </c>
      <c r="I29" s="11">
        <f>IF(I28="Yes",ROUNDDOWN(1130*(EXP((-0.0007*$C24))),0),"N/A")</f>
        <v>1130</v>
      </c>
      <c r="J29" s="12">
        <f>IF(J28="Yes",ROUNDDOWN(1130*(EXP((-0.0007*$C24))),0),"N/A")</f>
        <v>1130</v>
      </c>
    </row>
    <row r="30" spans="2:10" ht="15" customHeight="1">
      <c r="B30" s="31" t="s">
        <v>57</v>
      </c>
      <c r="C30" s="36">
        <f aca="true" t="shared" si="1" ref="C30:J30">ROUND(C27/C29,2)</f>
        <v>0</v>
      </c>
      <c r="D30" s="33">
        <f t="shared" si="1"/>
        <v>0</v>
      </c>
      <c r="E30" s="33">
        <f t="shared" si="1"/>
        <v>0</v>
      </c>
      <c r="F30" s="33">
        <f t="shared" si="1"/>
        <v>0</v>
      </c>
      <c r="G30" s="33">
        <f t="shared" si="1"/>
        <v>0</v>
      </c>
      <c r="H30" s="33">
        <f t="shared" si="1"/>
        <v>0</v>
      </c>
      <c r="I30" s="33">
        <f t="shared" si="1"/>
        <v>0</v>
      </c>
      <c r="J30" s="34">
        <f t="shared" si="1"/>
        <v>0</v>
      </c>
    </row>
    <row r="31" spans="2:10" ht="15" customHeight="1">
      <c r="B31" s="31" t="s">
        <v>59</v>
      </c>
      <c r="C31" s="23">
        <f aca="true" t="shared" si="2" ref="C31:J31">IF(C27=0,0,ROUNDUP(((3600/C29)+((900*0.25)*(C30-1+((((C30-1)^2)+(((3600/C29)*(C30))/(450*0.25)))^0.5)))),0))</f>
        <v>0</v>
      </c>
      <c r="D31" s="11">
        <f t="shared" si="2"/>
        <v>0</v>
      </c>
      <c r="E31" s="11">
        <f t="shared" si="2"/>
        <v>0</v>
      </c>
      <c r="F31" s="11">
        <f t="shared" si="2"/>
        <v>0</v>
      </c>
      <c r="G31" s="11">
        <f t="shared" si="2"/>
        <v>0</v>
      </c>
      <c r="H31" s="11">
        <f t="shared" si="2"/>
        <v>0</v>
      </c>
      <c r="I31" s="11">
        <f t="shared" si="2"/>
        <v>0</v>
      </c>
      <c r="J31" s="12">
        <f t="shared" si="2"/>
        <v>0</v>
      </c>
    </row>
    <row r="32" spans="2:10" ht="15" customHeight="1" thickBot="1">
      <c r="B32" s="32" t="s">
        <v>60</v>
      </c>
      <c r="C32" s="24">
        <f aca="true" t="shared" si="3" ref="C32:J32">IF(C27=0,0,ROUNDUP(((900*0.25)*(C30-1+((((1-C30)^2)+(((3600/C29)*(C30))/(150*0.25)))^0.5))*(C29/3600)),0))</f>
        <v>0</v>
      </c>
      <c r="D32" s="14">
        <f t="shared" si="3"/>
        <v>0</v>
      </c>
      <c r="E32" s="14">
        <f t="shared" si="3"/>
        <v>0</v>
      </c>
      <c r="F32" s="14">
        <f t="shared" si="3"/>
        <v>0</v>
      </c>
      <c r="G32" s="14">
        <f t="shared" si="3"/>
        <v>0</v>
      </c>
      <c r="H32" s="14">
        <f t="shared" si="3"/>
        <v>0</v>
      </c>
      <c r="I32" s="14">
        <f t="shared" si="3"/>
        <v>0</v>
      </c>
      <c r="J32" s="15">
        <f t="shared" si="3"/>
        <v>0</v>
      </c>
    </row>
    <row r="33" ht="15" customHeight="1"/>
  </sheetData>
  <sheetProtection sheet="1" objects="1" scenarios="1" selectLockedCells="1" selectUnlockedCells="1"/>
  <mergeCells count="31">
    <mergeCell ref="C19:E20"/>
    <mergeCell ref="B19:B20"/>
    <mergeCell ref="B1:J1"/>
    <mergeCell ref="B8:B17"/>
    <mergeCell ref="C8:E9"/>
    <mergeCell ref="H8:J9"/>
    <mergeCell ref="H16:J16"/>
    <mergeCell ref="H17:J17"/>
    <mergeCell ref="C10:E10"/>
    <mergeCell ref="C11:E11"/>
    <mergeCell ref="C21:E21"/>
    <mergeCell ref="C22:E22"/>
    <mergeCell ref="C23:E23"/>
    <mergeCell ref="C24:E24"/>
    <mergeCell ref="C16:E16"/>
    <mergeCell ref="C17:E17"/>
    <mergeCell ref="H12:J12"/>
    <mergeCell ref="H13:J13"/>
    <mergeCell ref="H14:J14"/>
    <mergeCell ref="H15:J15"/>
    <mergeCell ref="C12:E12"/>
    <mergeCell ref="C13:E13"/>
    <mergeCell ref="C14:E14"/>
    <mergeCell ref="C15:E15"/>
    <mergeCell ref="C2:D2"/>
    <mergeCell ref="F8:G8"/>
    <mergeCell ref="H10:J10"/>
    <mergeCell ref="H11:J11"/>
    <mergeCell ref="I2:J2"/>
    <mergeCell ref="G2:H2"/>
    <mergeCell ref="E2:F2"/>
  </mergeCells>
  <printOptions horizontalCentered="1"/>
  <pageMargins left="0.5" right="0.5" top="0.5" bottom="0.5" header="0.5" footer="0.5"/>
  <pageSetup fitToHeight="1" fitToWidth="1" horizontalDpi="1200" verticalDpi="1200" orientation="landscape" scale="82" r:id="rId2"/>
  <ignoredErrors>
    <ignoredError sqref="D28:E28 F28:G28 H28:I2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USDOT/FHWA/RC_OF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JShaw</dc:creator>
  <cp:keywords/>
  <dc:description/>
  <cp:lastModifiedBy>Michael Dugas</cp:lastModifiedBy>
  <cp:lastPrinted>2008-02-20T20:29:19Z</cp:lastPrinted>
  <dcterms:created xsi:type="dcterms:W3CDTF">2007-09-05T01:28:26Z</dcterms:created>
  <dcterms:modified xsi:type="dcterms:W3CDTF">2008-07-18T19:04:12Z</dcterms:modified>
  <cp:category/>
  <cp:version/>
  <cp:contentType/>
  <cp:contentStatus/>
</cp:coreProperties>
</file>