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defaultThemeVersion="124226"/>
  <mc:AlternateContent xmlns:mc="http://schemas.openxmlformats.org/markup-compatibility/2006">
    <mc:Choice Requires="x15">
      <x15ac:absPath xmlns:x15ac="http://schemas.microsoft.com/office/spreadsheetml/2010/11/ac" url="\\dot.state.nh.us\data\Highway-Design\Roadway Section\ACEC Subcommittee\Design Criteria Form and Supplemental\Active Design Criteria Form and Supplemental Documents\"/>
    </mc:Choice>
  </mc:AlternateContent>
  <xr:revisionPtr revIDLastSave="0" documentId="13_ncr:1_{6BBC0E6F-5C66-4D9D-AB11-A07AB74A08BB}" xr6:coauthVersionLast="47" xr6:coauthVersionMax="47" xr10:uidLastSave="{00000000-0000-0000-0000-000000000000}"/>
  <bookViews>
    <workbookView xWindow="28680" yWindow="-120" windowWidth="29040" windowHeight="15990" tabRatio="565" xr2:uid="{00000000-000D-0000-FFFF-FFFF00000000}"/>
  </bookViews>
  <sheets>
    <sheet name="DCF_Mainline" sheetId="8" r:id="rId1"/>
    <sheet name="DCF ISD_Mainline" sheetId="10" r:id="rId2"/>
  </sheets>
  <definedNames>
    <definedName name="_xlnm.Print_Area" localSheetId="0">DCF_Mainline!$A$1:$T$95</definedName>
    <definedName name="_xlnm.Print_Titles" localSheetId="0">DCF_Mainline!$1:$7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1" i="10" l="1"/>
  <c r="G130" i="10"/>
  <c r="G129" i="10"/>
  <c r="G128" i="10"/>
  <c r="G108" i="10"/>
  <c r="G107" i="10"/>
  <c r="G106" i="10"/>
  <c r="G105" i="10"/>
  <c r="G104" i="10"/>
  <c r="G103" i="10"/>
  <c r="G82" i="10"/>
  <c r="D86" i="10" s="1"/>
  <c r="F86" i="10" s="1"/>
  <c r="H86" i="10" s="1"/>
  <c r="G81" i="10"/>
  <c r="G61" i="10"/>
  <c r="G60" i="10"/>
  <c r="G59" i="10"/>
  <c r="G58" i="10"/>
  <c r="G57" i="10"/>
  <c r="G56" i="10"/>
  <c r="J20" i="10"/>
  <c r="J19" i="10"/>
  <c r="J17" i="10"/>
  <c r="D135" i="10" l="1"/>
  <c r="F135" i="10" s="1"/>
  <c r="H135" i="10" s="1"/>
  <c r="D136" i="10"/>
  <c r="F136" i="10" s="1"/>
  <c r="H136" i="10" s="1"/>
  <c r="D65" i="10"/>
  <c r="F65" i="10" s="1"/>
  <c r="H65" i="10" s="1"/>
  <c r="D66" i="10"/>
  <c r="F66" i="10" s="1"/>
  <c r="H66" i="10" s="1"/>
  <c r="D112" i="10"/>
  <c r="F112" i="10" s="1"/>
  <c r="H112" i="10" s="1"/>
  <c r="D67" i="10"/>
  <c r="F67" i="10" s="1"/>
  <c r="H67" i="10" s="1"/>
  <c r="D88" i="10"/>
  <c r="F88" i="10" s="1"/>
  <c r="H88" i="10" s="1"/>
  <c r="D114" i="10"/>
  <c r="F114" i="10" s="1"/>
  <c r="H114" i="10" s="1"/>
  <c r="D113" i="10"/>
  <c r="F113" i="10" s="1"/>
  <c r="H113" i="10" s="1"/>
  <c r="D137" i="10"/>
  <c r="F137" i="10" s="1"/>
  <c r="H137" i="10" s="1"/>
  <c r="D87" i="10"/>
  <c r="F87" i="10" s="1"/>
  <c r="H87" i="10" s="1"/>
  <c r="B51"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Baldwin, Margarete</author>
  </authors>
  <commentList>
    <comment ref="S29" authorId="0" shapeId="0" xr:uid="{C01D0EE0-0198-45AF-8FA6-836AE20DB60D}">
      <text>
        <r>
          <rPr>
            <b/>
            <sz val="9"/>
            <color indexed="81"/>
            <rFont val="Tahoma"/>
            <family val="2"/>
          </rPr>
          <t>Baldwin, Margarete:</t>
        </r>
        <r>
          <rPr>
            <sz val="9"/>
            <color indexed="81"/>
            <rFont val="Tahoma"/>
            <family val="2"/>
          </rPr>
          <t xml:space="preserve">
All design criteria should include a direct reference to the design criteria, such as "AASHTO 2018, Table 7-3".  All deviation from the design criteria should be described in the Design Report, as required.</t>
        </r>
      </text>
    </comment>
  </commentList>
</comments>
</file>

<file path=xl/sharedStrings.xml><?xml version="1.0" encoding="utf-8"?>
<sst xmlns="http://schemas.openxmlformats.org/spreadsheetml/2006/main" count="282" uniqueCount="149">
  <si>
    <t>NHS or non-NHS?</t>
  </si>
  <si>
    <t>NHDOT Functional Class Map</t>
  </si>
  <si>
    <t>NHDOT NHS Map</t>
  </si>
  <si>
    <t xml:space="preserve">Horizontal Alignment </t>
  </si>
  <si>
    <t>Vertical Alignment</t>
  </si>
  <si>
    <t>NHDOT Urban Map</t>
  </si>
  <si>
    <t>Typical Section</t>
  </si>
  <si>
    <t>Computed by:</t>
  </si>
  <si>
    <t>Checked by:</t>
  </si>
  <si>
    <t>Notes or Other Justifications:</t>
  </si>
  <si>
    <t>Min Radius (ft)</t>
  </si>
  <si>
    <t>Min. Radius w/RC (ft)</t>
  </si>
  <si>
    <t>Min Radius w/ NC (ft)</t>
  </si>
  <si>
    <t>Min Curve Length  (ft)</t>
  </si>
  <si>
    <t>Design Criteria</t>
  </si>
  <si>
    <r>
      <t>Route Name</t>
    </r>
    <r>
      <rPr>
        <i/>
        <sz val="10"/>
        <rFont val="Calibri"/>
        <family val="2"/>
        <scheme val="minor"/>
      </rPr>
      <t>:</t>
    </r>
  </si>
  <si>
    <r>
      <t xml:space="preserve">Functional Classification: </t>
    </r>
    <r>
      <rPr>
        <i/>
        <sz val="10"/>
        <color theme="1"/>
        <rFont val="Calibri"/>
        <family val="2"/>
        <scheme val="minor"/>
      </rPr>
      <t xml:space="preserve">(ex. Urban Principal Arterial) </t>
    </r>
  </si>
  <si>
    <t>Design</t>
  </si>
  <si>
    <t xml:space="preserve">Superelevation </t>
  </si>
  <si>
    <r>
      <t xml:space="preserve">e </t>
    </r>
    <r>
      <rPr>
        <vertAlign val="subscript"/>
        <sz val="10"/>
        <color theme="1"/>
        <rFont val="Calibri"/>
        <family val="2"/>
        <scheme val="minor"/>
      </rPr>
      <t>max</t>
    </r>
  </si>
  <si>
    <t>Assumed Terrain</t>
  </si>
  <si>
    <t xml:space="preserve">Min Grade </t>
  </si>
  <si>
    <t xml:space="preserve">Max Grade </t>
  </si>
  <si>
    <t>*</t>
  </si>
  <si>
    <t>NH TDMS</t>
  </si>
  <si>
    <t>AADT</t>
  </si>
  <si>
    <t>Current</t>
  </si>
  <si>
    <t>Year</t>
  </si>
  <si>
    <t>% Trucks</t>
  </si>
  <si>
    <t>Limits:</t>
  </si>
  <si>
    <t>Travelway Cross Slope (%)</t>
  </si>
  <si>
    <t>Shoulder Cross Slope (%)</t>
  </si>
  <si>
    <t>Sidewalk Width (ft)</t>
  </si>
  <si>
    <t>Decision Sight Distance (DSD) (ft)</t>
  </si>
  <si>
    <t>Passing Sight Distance (PSD) (ft)</t>
  </si>
  <si>
    <t>Stopping Sight Distance (ft)</t>
  </si>
  <si>
    <t>Min. Length Vertical Curve (ft)</t>
  </si>
  <si>
    <t>Minumum Vertical Clearance (ft)</t>
  </si>
  <si>
    <t>Speed (mph)</t>
  </si>
  <si>
    <t>Opening</t>
  </si>
  <si>
    <t>Level</t>
  </si>
  <si>
    <t xml:space="preserve">3% Downgrade </t>
  </si>
  <si>
    <t xml:space="preserve">6% Downgrade </t>
  </si>
  <si>
    <t xml:space="preserve">9% Downgrade </t>
  </si>
  <si>
    <t>3% Upgrade</t>
  </si>
  <si>
    <t>6% Upgrade</t>
  </si>
  <si>
    <t>9% Upgrade</t>
  </si>
  <si>
    <t>Geometrics Expert, Name and Date</t>
  </si>
  <si>
    <t>Rec.</t>
  </si>
  <si>
    <t>DOS Route Authorized for Legal Use For Semi-Trailers 53 Feet In Length Or Less?</t>
  </si>
  <si>
    <t>NH DOT Road and Project Viewer</t>
  </si>
  <si>
    <t>Project Manager, Name and Date</t>
  </si>
  <si>
    <t>Comments</t>
  </si>
  <si>
    <t>Terrain Description</t>
  </si>
  <si>
    <t>Max. Relative Gradient</t>
  </si>
  <si>
    <t>Reviewed By:</t>
  </si>
  <si>
    <t>Approved By:</t>
  </si>
  <si>
    <t>Barrier Offset (ft)</t>
  </si>
  <si>
    <r>
      <t>Project</t>
    </r>
    <r>
      <rPr>
        <i/>
        <sz val="10"/>
        <rFont val="Calibri"/>
        <family val="2"/>
        <scheme val="minor"/>
      </rPr>
      <t>:</t>
    </r>
  </si>
  <si>
    <t>Date:</t>
  </si>
  <si>
    <r>
      <t>Major Road</t>
    </r>
    <r>
      <rPr>
        <i/>
        <sz val="10"/>
        <rFont val="Calibri"/>
        <family val="2"/>
        <scheme val="minor"/>
      </rPr>
      <t>:</t>
    </r>
  </si>
  <si>
    <t>Minor Road:</t>
  </si>
  <si>
    <t>Page:</t>
  </si>
  <si>
    <t>of</t>
  </si>
  <si>
    <t>Criteria: (Case B1, B2, B3, and F)</t>
  </si>
  <si>
    <t>Major Road Name:</t>
  </si>
  <si>
    <t>Minor Road Name:</t>
  </si>
  <si>
    <t>Major Road Design Speed:</t>
  </si>
  <si>
    <t>mph</t>
  </si>
  <si>
    <t>Major Road Lane Width:</t>
  </si>
  <si>
    <t>ft</t>
  </si>
  <si>
    <t>Minor Road Approach Grade:</t>
  </si>
  <si>
    <t>%</t>
  </si>
  <si>
    <t>Are there any Median Islands on Major Road at Intersection?</t>
  </si>
  <si>
    <t>CASE B - INTERSECTIONS WITH STOP CONTROL ON THE MINOR ROAD</t>
  </si>
  <si>
    <t>Case B1 - Left Turn From Minor Road</t>
  </si>
  <si>
    <t>Criteria</t>
  </si>
  <si>
    <t>Value</t>
  </si>
  <si>
    <t>Reference</t>
  </si>
  <si>
    <t>Length of Sight Distance Triangle along Minor Road (Length "a" in AASHTO Figure 9-17)</t>
  </si>
  <si>
    <t>AASHTO 2018, Page 9-43</t>
  </si>
  <si>
    <t>Time Gap Adjustment for Additional Lanes (Cars)</t>
  </si>
  <si>
    <t>sec</t>
  </si>
  <si>
    <t>AASHTO 2018, Table 9-6 Notes</t>
  </si>
  <si>
    <t>Time Gap Adjustment for Additional Lanes (Trucks)</t>
  </si>
  <si>
    <t>Time Gap Adjustment for Median Island(s) (Cars)</t>
  </si>
  <si>
    <t>Time Gap Adjustment for Median Island(s) (Trucks)</t>
  </si>
  <si>
    <t>Time Gap Adjustment for Approach Grade</t>
  </si>
  <si>
    <t>Design Vehicle</t>
  </si>
  <si>
    <t>Time Gap</t>
  </si>
  <si>
    <t>Intersection Sight Distance (Length "b" in AASHTO Figure 9-17)</t>
  </si>
  <si>
    <t>Calculated (ft)</t>
  </si>
  <si>
    <t>Design (ft)</t>
  </si>
  <si>
    <t>Passenger Car</t>
  </si>
  <si>
    <t>AASHTO Pages 9-44 - 9-45</t>
  </si>
  <si>
    <t>Sungle-Unit Truck</t>
  </si>
  <si>
    <t>Combination Truck</t>
  </si>
  <si>
    <t>Obstructions/Limits/Additional Notes</t>
  </si>
  <si>
    <t>Case B2 - Right Turn From Minor Road</t>
  </si>
  <si>
    <t>AASHTO 2018, Table 9-8 Notes</t>
  </si>
  <si>
    <t>AASHTO Pages 9-45 - 9-47</t>
  </si>
  <si>
    <t>Case B3 - Crossing Maneuver from the Minor Road</t>
  </si>
  <si>
    <t>AASHTO 2018, Table 9-10 Notes</t>
  </si>
  <si>
    <t>AASHTO Pages 9-45, 9-49</t>
  </si>
  <si>
    <t>CASE F - LEFT TURNS FROM THE MAJOR ROAD</t>
  </si>
  <si>
    <t>AASHTO 2018, Table 9-16 Notes</t>
  </si>
  <si>
    <t>AASHTO Pages 9-45, 9-56, 9-57</t>
  </si>
  <si>
    <t>AASHTO 2018, Pages 9-37, 9-43</t>
  </si>
  <si>
    <t>Distance from Major Road Traveled Way to Left Turn Lane Stop Bar:</t>
  </si>
  <si>
    <t>Distance from Major Road Traveled Way to Right Turn Lane Stop Bar:</t>
  </si>
  <si>
    <t>Note: Decision Point of the Sight Triangle Shall be on the Minor Roadway, 18.0' from the Major Road Traveled Way</t>
  </si>
  <si>
    <t>Are there more than two lanes on Major Road at intersection (including turning lanes)?</t>
  </si>
  <si>
    <t>Note: Decision Point of the Sight Triangle Shall be on the Minor Roadway, 18.0' from the Edge of the Major Road Traveled Way.  This case applies to Crossing Major Roads with Less than Six Lanes.</t>
  </si>
  <si>
    <t>Traffic data provided by BOT on xx/xx/xxxx</t>
  </si>
  <si>
    <t>Note: Decision Point of the Sight Triangle Shall be on the Minor Roadway, 18.0' from the Major Road Traveled Way;  Case B1 typically applies to the right sight triangle, the left sight triangle is normally provided by Case B2 (Right Turn from Minor Road).</t>
  </si>
  <si>
    <t>(ex. "AASHTO 2018, Table 7-3")</t>
  </si>
  <si>
    <t>Clear Zone (CZ)</t>
  </si>
  <si>
    <t>CZ</t>
  </si>
  <si>
    <t>ADT Range (VPD)</t>
  </si>
  <si>
    <t>Design (DS)</t>
  </si>
  <si>
    <t>Posted (PS)</t>
  </si>
  <si>
    <t>DS (MPH)</t>
  </si>
  <si>
    <t>Design Vehicles Used (i.e.  WB - 67, Aerial Fire Truck, SU 40, etc.):</t>
  </si>
  <si>
    <t>Name, Date</t>
  </si>
  <si>
    <t>Department of Safety Trailer List</t>
  </si>
  <si>
    <t xml:space="preserve"> (see section under "Inspection Desk")</t>
  </si>
  <si>
    <t>Super Runoff Distribution</t>
  </si>
  <si>
    <t xml:space="preserve">       (tan/curve)</t>
  </si>
  <si>
    <t>19.  INTERSECTION SIGHT DISTANCE</t>
  </si>
  <si>
    <t>(Rec. = Recommended)</t>
  </si>
  <si>
    <t>Lane Width (ft)</t>
  </si>
  <si>
    <t>Shoulder Width (ft)</t>
  </si>
  <si>
    <t>Min. K Crest (SSD) (K value)</t>
  </si>
  <si>
    <t>Min K Sag (K value)</t>
  </si>
  <si>
    <t>Add relevant project notes here, if necessary</t>
  </si>
  <si>
    <t>(or use data provided by BOT)</t>
  </si>
  <si>
    <t>Condition</t>
  </si>
  <si>
    <t>Slope Range</t>
  </si>
  <si>
    <t>Foreslope 1</t>
  </si>
  <si>
    <t>Backslope 1</t>
  </si>
  <si>
    <t>Backslope 2</t>
  </si>
  <si>
    <t>Foreslope 2</t>
  </si>
  <si>
    <t>List References Below - Verify most current
reference is being utilized.</t>
  </si>
  <si>
    <t xml:space="preserve">Intersection Deceleration Length (ft) </t>
  </si>
  <si>
    <t>Denotes FHWA controlling criteria, verify if a design exception/deviation is required.</t>
  </si>
  <si>
    <t>NOTE:  This form is intended to document the recommended design criteria per the references cited.  Deviation from the criteria shown on this form is allowable, and should be documented as a Design Exception or in the Design Report.  The designer is encouraged to be flexible, and consider project-specific, context-sensitive criteria, with consideration for all users of the facility.  Refer to the Design Criteria Form (DCF) Suppport Document for additional information.</t>
  </si>
  <si>
    <t>DESIGN CRITERIA FORM</t>
  </si>
  <si>
    <t>REV 2022-04</t>
  </si>
  <si>
    <t>PROJECT NAME AND STATE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</si>
</sst>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m/d/yy;@"/>
    <numFmt numFmtId="167" formatCode="0.0"/>
  </numFmts>
  <fonts count="28" x14ac:knownFonts="1">
    <font>
      <sz val="11"/>
      <color theme="1"/>
      <name val="Calibri"/>
      <family val="2"/>
      <scheme val="minor"/>
    </font>
    <font>
      <u/>
      <sz val="11"/>
      <color theme="10"/>
      <name val="Calibri"/>
      <family val="2"/>
      <scheme val="minor"/>
    </font>
    <font>
      <sz val="8"/>
      <color theme="1"/>
      <name val="Calibri"/>
      <family val="2"/>
      <scheme val="minor"/>
    </font>
    <font>
      <sz val="8"/>
      <color rgb="FFFF0000"/>
      <name val="Calibri"/>
      <family val="2"/>
      <scheme val="minor"/>
    </font>
    <font>
      <b/>
      <sz val="10"/>
      <name val="Calibri"/>
      <family val="2"/>
      <scheme val="minor"/>
    </font>
    <font>
      <i/>
      <sz val="10"/>
      <name val="Calibri"/>
      <family val="2"/>
      <scheme val="minor"/>
    </font>
    <font>
      <sz val="10"/>
      <color theme="1"/>
      <name val="Calibri"/>
      <family val="2"/>
      <scheme val="minor"/>
    </font>
    <font>
      <sz val="10"/>
      <color rgb="FFFF0000"/>
      <name val="Calibri"/>
      <family val="2"/>
      <scheme val="minor"/>
    </font>
    <font>
      <b/>
      <u/>
      <sz val="10"/>
      <color theme="1"/>
      <name val="Calibri"/>
      <family val="2"/>
      <scheme val="minor"/>
    </font>
    <font>
      <i/>
      <sz val="10"/>
      <color theme="1"/>
      <name val="Calibri"/>
      <family val="2"/>
      <scheme val="minor"/>
    </font>
    <font>
      <u/>
      <sz val="10"/>
      <color theme="10"/>
      <name val="Calibri"/>
      <family val="2"/>
      <scheme val="minor"/>
    </font>
    <font>
      <sz val="10"/>
      <name val="Calibri"/>
      <family val="2"/>
      <scheme val="minor"/>
    </font>
    <font>
      <sz val="9"/>
      <color indexed="81"/>
      <name val="Tahoma"/>
      <family val="2"/>
    </font>
    <font>
      <b/>
      <sz val="9"/>
      <color indexed="81"/>
      <name val="Tahoma"/>
      <family val="2"/>
    </font>
    <font>
      <vertAlign val="subscript"/>
      <sz val="10"/>
      <color theme="1"/>
      <name val="Calibri"/>
      <family val="2"/>
      <scheme val="minor"/>
    </font>
    <font>
      <sz val="18"/>
      <color theme="1"/>
      <name val="Calibri"/>
      <family val="2"/>
      <scheme val="minor"/>
    </font>
    <font>
      <sz val="18"/>
      <color theme="1"/>
      <name val="Calibri"/>
      <family val="2"/>
    </font>
    <font>
      <sz val="11"/>
      <color theme="1"/>
      <name val="Calibri"/>
      <family val="2"/>
      <scheme val="minor"/>
    </font>
    <font>
      <sz val="10"/>
      <color theme="9" tint="-0.249977111117893"/>
      <name val="Calibri"/>
      <family val="2"/>
      <scheme val="minor"/>
    </font>
    <font>
      <u/>
      <sz val="10"/>
      <color theme="9" tint="-0.249977111117893"/>
      <name val="Calibri"/>
      <family val="2"/>
      <scheme val="minor"/>
    </font>
    <font>
      <b/>
      <sz val="11"/>
      <color theme="1"/>
      <name val="Calibri"/>
      <family val="2"/>
      <scheme val="minor"/>
    </font>
    <font>
      <b/>
      <sz val="18"/>
      <color theme="1"/>
      <name val="Calibri"/>
      <family val="2"/>
      <scheme val="minor"/>
    </font>
    <font>
      <b/>
      <sz val="12"/>
      <color rgb="FFFF0000"/>
      <name val="Calibri"/>
      <family val="2"/>
      <scheme val="minor"/>
    </font>
    <font>
      <b/>
      <u/>
      <sz val="11"/>
      <color theme="1"/>
      <name val="Calibri"/>
      <family val="2"/>
      <scheme val="minor"/>
    </font>
    <font>
      <sz val="12"/>
      <color rgb="FFFF0000"/>
      <name val="Calibri"/>
      <family val="2"/>
      <scheme val="minor"/>
    </font>
    <font>
      <u/>
      <sz val="10"/>
      <name val="Calibri"/>
      <family val="2"/>
      <scheme val="minor"/>
    </font>
    <font>
      <sz val="10"/>
      <color theme="0" tint="-0.34998626667073579"/>
      <name val="Calibri"/>
      <family val="2"/>
      <scheme val="minor"/>
    </font>
    <font>
      <sz val="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3">
    <xf numFmtId="0" fontId="0" fillId="0" borderId="0"/>
    <xf numFmtId="0" fontId="1" fillId="0" borderId="0" applyNumberFormat="0" applyFill="0" applyBorder="0" applyAlignment="0" applyProtection="0"/>
    <xf numFmtId="9" fontId="17" fillId="0" borderId="0" applyFont="0" applyFill="0" applyBorder="0" applyAlignment="0" applyProtection="0"/>
  </cellStyleXfs>
  <cellXfs count="293">
    <xf numFmtId="0" fontId="0" fillId="0" borderId="0" xfId="0"/>
    <xf numFmtId="0" fontId="7" fillId="0" borderId="0" xfId="0" applyFont="1" applyBorder="1" applyAlignment="1">
      <alignment horizontal="left" vertical="top" wrapText="1"/>
    </xf>
    <xf numFmtId="0" fontId="6" fillId="0" borderId="0" xfId="0" applyFont="1" applyFill="1" applyAlignment="1">
      <alignment horizontal="left" vertical="top" wrapText="1"/>
    </xf>
    <xf numFmtId="0" fontId="7" fillId="0" borderId="0" xfId="0" applyFont="1" applyFill="1" applyAlignment="1">
      <alignment vertical="top"/>
    </xf>
    <xf numFmtId="0" fontId="7" fillId="0" borderId="0" xfId="0" applyFont="1" applyFill="1" applyBorder="1" applyAlignment="1">
      <alignment horizontal="left" vertical="top"/>
    </xf>
    <xf numFmtId="0" fontId="7" fillId="0" borderId="0" xfId="0" applyFont="1" applyBorder="1" applyAlignment="1">
      <alignment vertical="top" wrapText="1"/>
    </xf>
    <xf numFmtId="0" fontId="7" fillId="0" borderId="0" xfId="0" applyFont="1" applyAlignment="1">
      <alignment vertical="top"/>
    </xf>
    <xf numFmtId="0" fontId="4" fillId="0" borderId="0" xfId="0" applyFont="1" applyAlignment="1">
      <alignment vertical="top"/>
    </xf>
    <xf numFmtId="0" fontId="6" fillId="0" borderId="0" xfId="0" applyFont="1" applyAlignment="1">
      <alignment vertical="top"/>
    </xf>
    <xf numFmtId="0" fontId="2" fillId="0" borderId="0" xfId="0" applyFont="1" applyAlignment="1">
      <alignment vertical="top"/>
    </xf>
    <xf numFmtId="0" fontId="3" fillId="0" borderId="0" xfId="0" applyFont="1" applyBorder="1" applyAlignment="1">
      <alignment vertical="top"/>
    </xf>
    <xf numFmtId="0" fontId="1" fillId="0" borderId="0" xfId="1" applyAlignment="1">
      <alignment vertical="top"/>
    </xf>
    <xf numFmtId="164" fontId="6" fillId="0" borderId="0" xfId="0" applyNumberFormat="1" applyFont="1" applyAlignment="1">
      <alignment vertical="top"/>
    </xf>
    <xf numFmtId="0" fontId="7" fillId="0" borderId="0" xfId="0" applyFont="1" applyBorder="1" applyAlignment="1">
      <alignment vertical="top"/>
    </xf>
    <xf numFmtId="0" fontId="6" fillId="0" borderId="0" xfId="0" applyFont="1" applyFill="1" applyAlignment="1">
      <alignment vertical="top"/>
    </xf>
    <xf numFmtId="0" fontId="6" fillId="0" borderId="0" xfId="0" applyFont="1" applyBorder="1" applyAlignment="1">
      <alignment vertical="top"/>
    </xf>
    <xf numFmtId="0" fontId="7" fillId="0" borderId="0" xfId="0" applyFont="1" applyFill="1" applyBorder="1" applyAlignment="1">
      <alignment vertical="top"/>
    </xf>
    <xf numFmtId="164" fontId="11" fillId="0" borderId="0" xfId="0" applyNumberFormat="1" applyFont="1" applyAlignment="1">
      <alignment vertical="top"/>
    </xf>
    <xf numFmtId="0" fontId="11" fillId="0" borderId="0" xfId="0" applyFont="1" applyFill="1" applyAlignment="1">
      <alignment vertical="top"/>
    </xf>
    <xf numFmtId="0" fontId="11" fillId="0" borderId="0" xfId="0" applyFont="1" applyAlignment="1">
      <alignment vertical="top"/>
    </xf>
    <xf numFmtId="0" fontId="7" fillId="0" borderId="4" xfId="0" applyFont="1" applyBorder="1" applyAlignment="1">
      <alignment vertical="top"/>
    </xf>
    <xf numFmtId="0" fontId="7" fillId="0" borderId="4" xfId="0" applyFont="1" applyFill="1" applyBorder="1" applyAlignment="1">
      <alignment vertical="top"/>
    </xf>
    <xf numFmtId="0" fontId="6" fillId="0" borderId="0" xfId="0" applyFont="1" applyFill="1" applyAlignment="1">
      <alignment horizontal="right" vertical="top"/>
    </xf>
    <xf numFmtId="0" fontId="6" fillId="0" borderId="0" xfId="0" applyFont="1" applyAlignment="1">
      <alignment horizontal="right" vertical="top"/>
    </xf>
    <xf numFmtId="0" fontId="6" fillId="0" borderId="0" xfId="0" applyFont="1" applyBorder="1" applyAlignment="1">
      <alignment horizontal="center" vertical="top"/>
    </xf>
    <xf numFmtId="0" fontId="15" fillId="0" borderId="0" xfId="0" applyFont="1" applyAlignment="1">
      <alignment horizontal="center" vertical="top"/>
    </xf>
    <xf numFmtId="0" fontId="16" fillId="0" borderId="0" xfId="0" applyFont="1" applyAlignment="1">
      <alignment horizontal="center" vertical="top"/>
    </xf>
    <xf numFmtId="0" fontId="7" fillId="0" borderId="0" xfId="0" applyFont="1" applyAlignment="1">
      <alignment horizontal="left" vertical="top" wrapText="1"/>
    </xf>
    <xf numFmtId="0" fontId="6" fillId="0" borderId="0" xfId="0" applyFont="1" applyAlignment="1">
      <alignment horizontal="left" vertical="top" wrapText="1"/>
    </xf>
    <xf numFmtId="0" fontId="8" fillId="0" borderId="0" xfId="0" applyFont="1" applyAlignment="1">
      <alignment vertical="top"/>
    </xf>
    <xf numFmtId="49" fontId="11" fillId="0" borderId="0" xfId="0" applyNumberFormat="1" applyFont="1" applyFill="1" applyBorder="1" applyAlignment="1">
      <alignment horizontal="center" vertical="top"/>
    </xf>
    <xf numFmtId="165" fontId="7" fillId="2" borderId="1" xfId="2" applyNumberFormat="1" applyFont="1" applyFill="1" applyBorder="1" applyAlignment="1">
      <alignment horizontal="center" vertical="top"/>
    </xf>
    <xf numFmtId="0" fontId="7" fillId="0" borderId="0" xfId="0" applyFont="1" applyFill="1" applyBorder="1" applyAlignment="1">
      <alignment vertical="top" wrapText="1"/>
    </xf>
    <xf numFmtId="49" fontId="11" fillId="0" borderId="0" xfId="0" applyNumberFormat="1" applyFont="1" applyFill="1" applyBorder="1" applyAlignment="1">
      <alignment vertical="top"/>
    </xf>
    <xf numFmtId="0" fontId="7" fillId="0" borderId="0" xfId="0" applyFont="1" applyBorder="1" applyAlignment="1">
      <alignment horizontal="left" vertical="top"/>
    </xf>
    <xf numFmtId="0" fontId="1" fillId="0" borderId="0" xfId="1" applyBorder="1" applyAlignment="1">
      <alignment vertical="top"/>
    </xf>
    <xf numFmtId="49" fontId="11" fillId="0" borderId="4" xfId="0" applyNumberFormat="1" applyFont="1" applyFill="1" applyBorder="1" applyAlignment="1">
      <alignment horizontal="center" vertical="top"/>
    </xf>
    <xf numFmtId="0" fontId="10" fillId="0" borderId="0" xfId="1" applyFont="1" applyBorder="1" applyAlignment="1">
      <alignment vertical="top"/>
    </xf>
    <xf numFmtId="0" fontId="7" fillId="0" borderId="4" xfId="0" applyFont="1" applyFill="1" applyBorder="1" applyAlignment="1">
      <alignment horizontal="left" vertical="top"/>
    </xf>
    <xf numFmtId="0" fontId="7" fillId="0" borderId="4" xfId="0" applyFont="1" applyFill="1" applyBorder="1" applyAlignment="1">
      <alignment vertical="top" wrapText="1"/>
    </xf>
    <xf numFmtId="0" fontId="6" fillId="0" borderId="0" xfId="0" applyFont="1" applyBorder="1" applyAlignment="1">
      <alignment horizontal="left" vertical="top"/>
    </xf>
    <xf numFmtId="0" fontId="7" fillId="0" borderId="4" xfId="0" applyFont="1" applyBorder="1" applyAlignment="1">
      <alignment horizontal="left" vertical="top" wrapText="1"/>
    </xf>
    <xf numFmtId="0" fontId="7" fillId="2" borderId="1" xfId="0" applyFont="1" applyFill="1" applyBorder="1" applyAlignment="1">
      <alignment horizontal="center" vertical="top"/>
    </xf>
    <xf numFmtId="0" fontId="6" fillId="0" borderId="0" xfId="0" applyFont="1" applyAlignment="1">
      <alignment horizontal="left" vertical="top"/>
    </xf>
    <xf numFmtId="0" fontId="11" fillId="0" borderId="0" xfId="0" applyFont="1" applyFill="1" applyBorder="1" applyAlignment="1">
      <alignment vertical="top" wrapText="1"/>
    </xf>
    <xf numFmtId="0" fontId="11" fillId="0" borderId="0" xfId="0" applyFont="1" applyFill="1" applyAlignment="1">
      <alignment horizontal="right" vertical="top"/>
    </xf>
    <xf numFmtId="0" fontId="11" fillId="0" borderId="0" xfId="0" applyFont="1" applyFill="1" applyBorder="1" applyAlignment="1">
      <alignment horizontal="right" vertical="top" wrapText="1"/>
    </xf>
    <xf numFmtId="0" fontId="7" fillId="0" borderId="0" xfId="0" applyFont="1" applyAlignment="1">
      <alignment horizontal="center" vertical="top"/>
    </xf>
    <xf numFmtId="0" fontId="7" fillId="2" borderId="1" xfId="0" applyFont="1" applyFill="1" applyBorder="1" applyAlignment="1">
      <alignment horizontal="center" vertical="top"/>
    </xf>
    <xf numFmtId="3" fontId="7" fillId="2" borderId="1" xfId="0" applyNumberFormat="1" applyFont="1" applyFill="1" applyBorder="1" applyAlignment="1">
      <alignment horizontal="center" vertical="top"/>
    </xf>
    <xf numFmtId="0" fontId="7" fillId="0" borderId="0" xfId="0" applyFont="1" applyFill="1" applyBorder="1" applyAlignment="1">
      <alignment horizontal="center" vertical="top"/>
    </xf>
    <xf numFmtId="0" fontId="7" fillId="0" borderId="4" xfId="0" applyFont="1" applyBorder="1" applyAlignment="1">
      <alignment horizontal="left" vertical="top"/>
    </xf>
    <xf numFmtId="10" fontId="7" fillId="0" borderId="4" xfId="0" applyNumberFormat="1" applyFont="1" applyFill="1" applyBorder="1" applyAlignment="1">
      <alignment horizontal="left" vertical="top"/>
    </xf>
    <xf numFmtId="0" fontId="6" fillId="0" borderId="4" xfId="0" applyFont="1" applyBorder="1" applyAlignment="1">
      <alignment vertical="top"/>
    </xf>
    <xf numFmtId="0" fontId="15" fillId="0" borderId="0" xfId="0" applyFont="1" applyAlignment="1">
      <alignment horizontal="left" vertical="top"/>
    </xf>
    <xf numFmtId="0" fontId="6" fillId="0" borderId="4" xfId="0" applyFont="1" applyBorder="1" applyAlignment="1">
      <alignment horizontal="left" vertical="top"/>
    </xf>
    <xf numFmtId="0" fontId="6" fillId="0" borderId="4" xfId="0" applyFont="1" applyFill="1" applyBorder="1" applyAlignment="1">
      <alignment horizontal="left" vertical="top"/>
    </xf>
    <xf numFmtId="0" fontId="11" fillId="0" borderId="0" xfId="0" applyFont="1" applyFill="1" applyBorder="1" applyAlignment="1">
      <alignment vertical="top"/>
    </xf>
    <xf numFmtId="0" fontId="11" fillId="0" borderId="0" xfId="0" applyFont="1" applyFill="1" applyBorder="1" applyAlignment="1">
      <alignment horizontal="right" vertical="top"/>
    </xf>
    <xf numFmtId="0" fontId="7" fillId="2" borderId="10" xfId="0" applyFont="1" applyFill="1" applyBorder="1" applyAlignment="1">
      <alignment vertical="top"/>
    </xf>
    <xf numFmtId="165" fontId="7" fillId="2" borderId="8" xfId="2" applyNumberFormat="1" applyFont="1" applyFill="1" applyBorder="1" applyAlignment="1">
      <alignment horizontal="center" vertical="top"/>
    </xf>
    <xf numFmtId="0" fontId="6" fillId="0" borderId="5" xfId="0" applyFont="1" applyFill="1" applyBorder="1" applyAlignment="1">
      <alignment vertical="top" wrapText="1"/>
    </xf>
    <xf numFmtId="0" fontId="6" fillId="0" borderId="5"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center" vertical="top"/>
    </xf>
    <xf numFmtId="0" fontId="7" fillId="0" borderId="0" xfId="0" applyFont="1" applyFill="1" applyBorder="1" applyAlignment="1">
      <alignment horizontal="left" vertical="top" wrapText="1"/>
    </xf>
    <xf numFmtId="0" fontId="7" fillId="0" borderId="5" xfId="0" applyFont="1" applyFill="1" applyBorder="1" applyAlignment="1">
      <alignment vertical="top" wrapText="1"/>
    </xf>
    <xf numFmtId="0" fontId="7" fillId="0" borderId="5" xfId="0" applyFont="1" applyBorder="1" applyAlignment="1">
      <alignment vertical="top"/>
    </xf>
    <xf numFmtId="0" fontId="7" fillId="0" borderId="5" xfId="0" applyFont="1" applyFill="1" applyBorder="1" applyAlignment="1">
      <alignment horizontal="left" vertical="top"/>
    </xf>
    <xf numFmtId="9" fontId="7" fillId="2" borderId="1" xfId="2" applyFont="1" applyFill="1" applyBorder="1" applyAlignment="1">
      <alignment horizontal="center" vertical="top"/>
    </xf>
    <xf numFmtId="49" fontId="7" fillId="2" borderId="8" xfId="2" applyNumberFormat="1" applyFont="1" applyFill="1" applyBorder="1" applyAlignment="1">
      <alignment horizontal="center" vertical="top"/>
    </xf>
    <xf numFmtId="49" fontId="7" fillId="0" borderId="0" xfId="2" applyNumberFormat="1" applyFont="1" applyFill="1" applyBorder="1" applyAlignment="1">
      <alignment horizontal="right" vertical="top"/>
    </xf>
    <xf numFmtId="0" fontId="6" fillId="0" borderId="0" xfId="0" applyFont="1" applyFill="1" applyBorder="1" applyAlignment="1">
      <alignment horizontal="left" vertical="top"/>
    </xf>
    <xf numFmtId="0" fontId="6" fillId="0" borderId="1" xfId="0" applyFont="1" applyFill="1" applyBorder="1" applyAlignment="1">
      <alignment horizontal="center" vertical="top" wrapText="1"/>
    </xf>
    <xf numFmtId="49" fontId="7" fillId="0" borderId="0" xfId="0" applyNumberFormat="1" applyFont="1" applyFill="1" applyBorder="1" applyAlignment="1">
      <alignment horizontal="right" vertical="top"/>
    </xf>
    <xf numFmtId="0" fontId="6" fillId="0" borderId="0" xfId="0" applyFont="1" applyFill="1" applyBorder="1" applyAlignment="1">
      <alignment vertical="top"/>
    </xf>
    <xf numFmtId="0" fontId="6" fillId="0" borderId="0" xfId="0" applyFont="1" applyFill="1" applyBorder="1" applyAlignment="1">
      <alignment horizontal="center" vertical="top"/>
    </xf>
    <xf numFmtId="0" fontId="7" fillId="0" borderId="3" xfId="0" applyFont="1" applyFill="1" applyBorder="1" applyAlignment="1">
      <alignment horizontal="left" vertical="top"/>
    </xf>
    <xf numFmtId="49" fontId="7" fillId="2" borderId="1" xfId="0" applyNumberFormat="1" applyFont="1" applyFill="1" applyBorder="1" applyAlignment="1">
      <alignment horizontal="center" vertical="top"/>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top"/>
    </xf>
    <xf numFmtId="0" fontId="6" fillId="0" borderId="1" xfId="0" applyFont="1" applyBorder="1" applyAlignment="1">
      <alignment horizontal="center" vertical="top"/>
    </xf>
    <xf numFmtId="0" fontId="6" fillId="0" borderId="0" xfId="0" applyFont="1" applyFill="1" applyAlignment="1">
      <alignment horizontal="left" vertical="top"/>
    </xf>
    <xf numFmtId="0" fontId="7" fillId="0" borderId="10" xfId="0" applyFont="1" applyBorder="1" applyAlignment="1">
      <alignment vertical="top"/>
    </xf>
    <xf numFmtId="0" fontId="11" fillId="0" borderId="0" xfId="0" applyFont="1" applyBorder="1" applyAlignment="1">
      <alignment vertical="top"/>
    </xf>
    <xf numFmtId="0" fontId="6" fillId="0" borderId="4" xfId="0" applyFont="1" applyBorder="1" applyAlignment="1">
      <alignment vertical="top" wrapText="1"/>
    </xf>
    <xf numFmtId="0" fontId="6" fillId="0" borderId="0" xfId="0" applyFont="1" applyBorder="1" applyAlignment="1">
      <alignment vertical="top" wrapText="1"/>
    </xf>
    <xf numFmtId="0" fontId="7" fillId="2" borderId="7" xfId="0" applyFont="1" applyFill="1" applyBorder="1" applyAlignment="1">
      <alignment horizontal="left" vertical="top"/>
    </xf>
    <xf numFmtId="0" fontId="7" fillId="2" borderId="7" xfId="0" applyFont="1" applyFill="1" applyBorder="1" applyAlignment="1">
      <alignment vertical="top"/>
    </xf>
    <xf numFmtId="0" fontId="18" fillId="0" borderId="0" xfId="0" applyFont="1" applyBorder="1" applyAlignment="1">
      <alignment vertical="top"/>
    </xf>
    <xf numFmtId="0" fontId="18" fillId="0" borderId="0" xfId="0" applyFont="1" applyAlignment="1">
      <alignment vertical="top"/>
    </xf>
    <xf numFmtId="0" fontId="19" fillId="0" borderId="0" xfId="1" applyFont="1" applyBorder="1" applyAlignment="1">
      <alignment vertical="top"/>
    </xf>
    <xf numFmtId="0" fontId="18" fillId="0" borderId="0" xfId="0" applyFont="1" applyBorder="1" applyAlignment="1">
      <alignment vertical="top" wrapText="1"/>
    </xf>
    <xf numFmtId="0" fontId="22" fillId="2" borderId="7" xfId="0" applyFont="1" applyFill="1" applyBorder="1" applyAlignment="1">
      <alignment vertical="top"/>
    </xf>
    <xf numFmtId="0" fontId="6" fillId="0" borderId="0" xfId="0" applyFont="1" applyAlignment="1">
      <alignment horizontal="center" vertical="top"/>
    </xf>
    <xf numFmtId="0" fontId="20" fillId="0" borderId="0" xfId="0" applyFont="1"/>
    <xf numFmtId="0" fontId="0" fillId="3" borderId="13" xfId="0" applyFill="1" applyBorder="1"/>
    <xf numFmtId="0" fontId="0" fillId="3" borderId="14" xfId="0" applyFill="1" applyBorder="1"/>
    <xf numFmtId="0" fontId="0" fillId="3" borderId="14" xfId="0" applyFill="1" applyBorder="1" applyAlignment="1">
      <alignment horizontal="right"/>
    </xf>
    <xf numFmtId="1" fontId="0" fillId="0" borderId="13" xfId="0" applyNumberFormat="1" applyBorder="1"/>
    <xf numFmtId="0" fontId="0" fillId="3" borderId="15" xfId="0" applyFill="1" applyBorder="1"/>
    <xf numFmtId="167" fontId="0" fillId="0" borderId="13" xfId="0" applyNumberFormat="1" applyBorder="1"/>
    <xf numFmtId="0" fontId="0" fillId="3" borderId="16" xfId="0" applyFill="1" applyBorder="1"/>
    <xf numFmtId="0" fontId="0" fillId="3" borderId="0" xfId="0" applyFill="1" applyBorder="1"/>
    <xf numFmtId="0" fontId="0" fillId="3" borderId="0" xfId="0" applyFill="1" applyBorder="1" applyAlignment="1">
      <alignment horizontal="right"/>
    </xf>
    <xf numFmtId="167" fontId="0" fillId="0" borderId="16" xfId="0" applyNumberFormat="1" applyBorder="1"/>
    <xf numFmtId="0" fontId="0" fillId="3" borderId="17" xfId="0" applyFill="1" applyBorder="1"/>
    <xf numFmtId="0" fontId="0" fillId="3" borderId="18" xfId="0" applyFill="1" applyBorder="1"/>
    <xf numFmtId="0" fontId="0" fillId="3" borderId="19" xfId="0" applyFill="1" applyBorder="1"/>
    <xf numFmtId="0" fontId="0" fillId="3" borderId="19" xfId="0" applyFill="1" applyBorder="1" applyAlignment="1">
      <alignment horizontal="right"/>
    </xf>
    <xf numFmtId="0" fontId="0" fillId="3" borderId="21" xfId="0" applyFill="1" applyBorder="1"/>
    <xf numFmtId="0" fontId="0" fillId="3" borderId="22" xfId="0" applyFill="1" applyBorder="1"/>
    <xf numFmtId="0" fontId="0" fillId="3" borderId="22" xfId="0" applyFill="1" applyBorder="1" applyAlignment="1">
      <alignment horizontal="right"/>
    </xf>
    <xf numFmtId="0" fontId="0" fillId="0" borderId="0" xfId="0" applyFill="1"/>
    <xf numFmtId="0" fontId="0" fillId="0" borderId="0" xfId="0" applyFill="1" applyBorder="1"/>
    <xf numFmtId="0" fontId="0" fillId="0" borderId="0" xfId="0" applyFill="1" applyBorder="1" applyAlignment="1">
      <alignment horizontal="right"/>
    </xf>
    <xf numFmtId="167" fontId="0" fillId="0" borderId="0" xfId="0" applyNumberFormat="1" applyBorder="1" applyAlignment="1">
      <alignment horizontal="center"/>
    </xf>
    <xf numFmtId="0" fontId="0" fillId="0" borderId="0" xfId="0" applyAlignment="1">
      <alignment horizontal="right"/>
    </xf>
    <xf numFmtId="0" fontId="23" fillId="0" borderId="0" xfId="0" applyFont="1"/>
    <xf numFmtId="0" fontId="0" fillId="3" borderId="13" xfId="0" applyFont="1" applyFill="1" applyBorder="1" applyAlignment="1">
      <alignment horizontal="right" vertical="center"/>
    </xf>
    <xf numFmtId="0" fontId="0" fillId="3" borderId="15" xfId="0" applyFont="1" applyFill="1" applyBorder="1" applyAlignment="1">
      <alignment vertical="center"/>
    </xf>
    <xf numFmtId="0" fontId="0" fillId="3" borderId="16" xfId="0" applyFont="1" applyFill="1" applyBorder="1" applyAlignment="1">
      <alignment horizontal="right" vertical="center"/>
    </xf>
    <xf numFmtId="0" fontId="0" fillId="3" borderId="17" xfId="0" applyFont="1" applyFill="1" applyBorder="1" applyAlignment="1">
      <alignment vertical="center"/>
    </xf>
    <xf numFmtId="0" fontId="0" fillId="3" borderId="18" xfId="0" applyFont="1" applyFill="1" applyBorder="1" applyAlignment="1">
      <alignment horizontal="right" vertical="center"/>
    </xf>
    <xf numFmtId="0" fontId="0" fillId="3" borderId="20" xfId="0" applyFont="1" applyFill="1" applyBorder="1" applyAlignment="1">
      <alignment vertical="center"/>
    </xf>
    <xf numFmtId="0" fontId="0" fillId="3" borderId="21" xfId="0" applyFont="1" applyFill="1" applyBorder="1" applyAlignment="1">
      <alignment horizontal="right" vertical="center"/>
    </xf>
    <xf numFmtId="0" fontId="0" fillId="3" borderId="23" xfId="0" applyFont="1" applyFill="1" applyBorder="1" applyAlignment="1">
      <alignment vertical="center"/>
    </xf>
    <xf numFmtId="0" fontId="0" fillId="3" borderId="21" xfId="0" applyFill="1" applyBorder="1" applyAlignment="1">
      <alignment horizontal="right" vertical="center"/>
    </xf>
    <xf numFmtId="0" fontId="0" fillId="3" borderId="23" xfId="0" applyFill="1" applyBorder="1" applyAlignment="1">
      <alignment vertical="center"/>
    </xf>
    <xf numFmtId="0" fontId="0" fillId="0" borderId="0" xfId="0" applyBorder="1"/>
    <xf numFmtId="0" fontId="0" fillId="0" borderId="0" xfId="0" applyBorder="1" applyAlignment="1"/>
    <xf numFmtId="0" fontId="0" fillId="0" borderId="0" xfId="0" applyBorder="1" applyAlignment="1">
      <alignment vertical="center"/>
    </xf>
    <xf numFmtId="0" fontId="0" fillId="3" borderId="13" xfId="0" applyFill="1" applyBorder="1" applyAlignment="1"/>
    <xf numFmtId="0" fontId="0" fillId="3" borderId="15" xfId="0" applyFill="1" applyBorder="1" applyAlignment="1"/>
    <xf numFmtId="0" fontId="0" fillId="0" borderId="0" xfId="0" applyBorder="1" applyAlignment="1">
      <alignment wrapText="1"/>
    </xf>
    <xf numFmtId="0" fontId="24" fillId="2" borderId="7" xfId="0" applyFont="1" applyFill="1" applyBorder="1" applyAlignment="1">
      <alignment vertical="top"/>
    </xf>
    <xf numFmtId="166" fontId="24" fillId="2" borderId="7" xfId="0" applyNumberFormat="1" applyFont="1" applyFill="1" applyBorder="1" applyAlignment="1">
      <alignment vertical="top"/>
    </xf>
    <xf numFmtId="0" fontId="9" fillId="0" borderId="0" xfId="0" applyFont="1"/>
    <xf numFmtId="0" fontId="7" fillId="2" borderId="1" xfId="0" applyFont="1" applyFill="1" applyBorder="1" applyAlignment="1">
      <alignment vertical="top"/>
    </xf>
    <xf numFmtId="165" fontId="11" fillId="0" borderId="1" xfId="2" applyNumberFormat="1" applyFont="1" applyFill="1" applyBorder="1" applyAlignment="1">
      <alignment horizontal="center" vertical="top"/>
    </xf>
    <xf numFmtId="0" fontId="7" fillId="2" borderId="7" xfId="0" applyFont="1" applyFill="1" applyBorder="1" applyAlignment="1">
      <alignment horizontal="left" vertical="top"/>
    </xf>
    <xf numFmtId="0" fontId="7" fillId="2" borderId="10" xfId="0" applyFont="1" applyFill="1" applyBorder="1" applyAlignment="1">
      <alignment horizontal="left" vertical="top"/>
    </xf>
    <xf numFmtId="0" fontId="11" fillId="0" borderId="8" xfId="0" applyFont="1" applyFill="1" applyBorder="1" applyAlignment="1">
      <alignment vertical="top"/>
    </xf>
    <xf numFmtId="0" fontId="11" fillId="0" borderId="1" xfId="0" applyFont="1" applyFill="1" applyBorder="1" applyAlignment="1">
      <alignment vertical="top"/>
    </xf>
    <xf numFmtId="0" fontId="2" fillId="0" borderId="0" xfId="0" applyFont="1" applyBorder="1" applyAlignment="1">
      <alignment horizontal="right" vertical="top"/>
    </xf>
    <xf numFmtId="0" fontId="27" fillId="0" borderId="0" xfId="1" applyFont="1" applyBorder="1" applyAlignment="1">
      <alignment horizontal="left" vertical="center"/>
    </xf>
    <xf numFmtId="0" fontId="26" fillId="2" borderId="2" xfId="0" applyFont="1" applyFill="1" applyBorder="1" applyAlignment="1">
      <alignment horizontal="left" vertical="top"/>
    </xf>
    <xf numFmtId="0" fontId="26" fillId="2" borderId="3" xfId="0" applyFont="1" applyFill="1" applyBorder="1" applyAlignment="1">
      <alignment horizontal="left" vertical="top"/>
    </xf>
    <xf numFmtId="0" fontId="26" fillId="2" borderId="11" xfId="0" applyFont="1" applyFill="1" applyBorder="1" applyAlignment="1">
      <alignment horizontal="left" vertical="top"/>
    </xf>
    <xf numFmtId="0" fontId="26" fillId="2" borderId="4" xfId="0" applyFont="1" applyFill="1" applyBorder="1" applyAlignment="1">
      <alignment horizontal="left" vertical="top"/>
    </xf>
    <xf numFmtId="0" fontId="26" fillId="2" borderId="0" xfId="0" applyFont="1" applyFill="1" applyBorder="1" applyAlignment="1">
      <alignment horizontal="left" vertical="top"/>
    </xf>
    <xf numFmtId="0" fontId="26" fillId="2" borderId="5" xfId="0" applyFont="1" applyFill="1" applyBorder="1" applyAlignment="1">
      <alignment horizontal="left" vertical="top"/>
    </xf>
    <xf numFmtId="0" fontId="26" fillId="2" borderId="6" xfId="0" applyFont="1" applyFill="1" applyBorder="1" applyAlignment="1">
      <alignment horizontal="left" vertical="top"/>
    </xf>
    <xf numFmtId="0" fontId="26" fillId="2" borderId="7" xfId="0" applyFont="1" applyFill="1" applyBorder="1" applyAlignment="1">
      <alignment horizontal="left" vertical="top"/>
    </xf>
    <xf numFmtId="0" fontId="26" fillId="2" borderId="12" xfId="0" applyFont="1" applyFill="1" applyBorder="1" applyAlignment="1">
      <alignment horizontal="left" vertical="top"/>
    </xf>
    <xf numFmtId="0" fontId="11" fillId="0" borderId="8" xfId="0" applyFont="1" applyFill="1" applyBorder="1" applyAlignment="1">
      <alignment horizontal="left" vertical="top"/>
    </xf>
    <xf numFmtId="0" fontId="11" fillId="0" borderId="9" xfId="0" applyFont="1" applyFill="1" applyBorder="1" applyAlignment="1">
      <alignment horizontal="left" vertical="top"/>
    </xf>
    <xf numFmtId="0" fontId="6" fillId="0" borderId="3" xfId="0" applyFont="1" applyBorder="1" applyAlignment="1">
      <alignment vertical="top"/>
    </xf>
    <xf numFmtId="0" fontId="26"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7" fillId="0" borderId="0" xfId="0" applyFont="1" applyAlignment="1">
      <alignment horizontal="left" vertical="top"/>
    </xf>
    <xf numFmtId="0" fontId="7" fillId="2" borderId="7" xfId="0" applyFont="1" applyFill="1" applyBorder="1" applyAlignment="1">
      <alignment horizontal="left" vertical="top"/>
    </xf>
    <xf numFmtId="0" fontId="7" fillId="2" borderId="10" xfId="0" applyFont="1" applyFill="1" applyBorder="1" applyAlignment="1">
      <alignment horizontal="left" vertical="top"/>
    </xf>
    <xf numFmtId="0" fontId="6" fillId="0" borderId="0" xfId="0" applyFont="1" applyAlignment="1">
      <alignment horizontal="left" vertical="top" wrapText="1"/>
    </xf>
    <xf numFmtId="0" fontId="7" fillId="2" borderId="1" xfId="0" applyFont="1" applyFill="1" applyBorder="1" applyAlignment="1">
      <alignment horizontal="left" vertical="top"/>
    </xf>
    <xf numFmtId="0" fontId="6" fillId="2" borderId="1" xfId="0" applyFont="1" applyFill="1" applyBorder="1" applyAlignment="1">
      <alignment horizontal="center" vertical="top" wrapText="1"/>
    </xf>
    <xf numFmtId="0" fontId="6" fillId="2" borderId="8" xfId="0" applyFont="1" applyFill="1" applyBorder="1" applyAlignment="1">
      <alignment horizontal="center" vertical="top"/>
    </xf>
    <xf numFmtId="0" fontId="6" fillId="2" borderId="10" xfId="0" applyFont="1" applyFill="1" applyBorder="1" applyAlignment="1">
      <alignment horizontal="center" vertical="top"/>
    </xf>
    <xf numFmtId="0" fontId="6" fillId="2" borderId="9" xfId="0" applyFont="1" applyFill="1" applyBorder="1" applyAlignment="1">
      <alignment horizontal="center" vertical="top"/>
    </xf>
    <xf numFmtId="0" fontId="8" fillId="0" borderId="4" xfId="0" applyFont="1" applyBorder="1" applyAlignment="1">
      <alignment horizontal="center" vertical="top" wrapText="1"/>
    </xf>
    <xf numFmtId="0" fontId="8" fillId="0" borderId="0" xfId="0" applyFont="1" applyBorder="1" applyAlignment="1">
      <alignment horizontal="center" vertical="top" wrapText="1"/>
    </xf>
    <xf numFmtId="0" fontId="2" fillId="0" borderId="0" xfId="0" applyFont="1" applyAlignment="1">
      <alignment horizontal="left" vertical="top" wrapText="1"/>
    </xf>
    <xf numFmtId="0" fontId="25" fillId="0" borderId="4" xfId="0" applyFont="1" applyBorder="1" applyAlignment="1">
      <alignment horizontal="center" vertical="top"/>
    </xf>
    <xf numFmtId="0" fontId="25" fillId="0" borderId="0" xfId="0" applyFont="1" applyBorder="1" applyAlignment="1">
      <alignment horizontal="center" vertical="top"/>
    </xf>
    <xf numFmtId="0" fontId="26" fillId="2" borderId="2" xfId="0" applyFont="1" applyFill="1" applyBorder="1" applyAlignment="1">
      <alignment horizontal="left" vertical="top" wrapText="1"/>
    </xf>
    <xf numFmtId="0" fontId="26" fillId="2" borderId="3" xfId="0" applyFont="1" applyFill="1" applyBorder="1" applyAlignment="1">
      <alignment horizontal="left" vertical="top" wrapText="1"/>
    </xf>
    <xf numFmtId="0" fontId="26" fillId="2" borderId="11" xfId="0" applyFont="1" applyFill="1" applyBorder="1" applyAlignment="1">
      <alignment horizontal="left" vertical="top" wrapText="1"/>
    </xf>
    <xf numFmtId="0" fontId="26" fillId="2" borderId="6" xfId="0" applyFont="1" applyFill="1" applyBorder="1" applyAlignment="1">
      <alignment horizontal="left" vertical="top" wrapText="1"/>
    </xf>
    <xf numFmtId="0" fontId="26" fillId="2" borderId="7" xfId="0" applyFont="1" applyFill="1" applyBorder="1" applyAlignment="1">
      <alignment horizontal="left" vertical="top" wrapText="1"/>
    </xf>
    <xf numFmtId="0" fontId="26" fillId="2" borderId="12" xfId="0" applyFont="1" applyFill="1" applyBorder="1" applyAlignment="1">
      <alignment horizontal="left" vertical="top" wrapText="1"/>
    </xf>
    <xf numFmtId="0" fontId="18" fillId="0" borderId="0" xfId="0" applyFont="1" applyBorder="1" applyAlignment="1">
      <alignment horizontal="left" vertical="top"/>
    </xf>
    <xf numFmtId="0" fontId="11" fillId="2" borderId="8" xfId="0" applyFont="1" applyFill="1" applyBorder="1" applyAlignment="1">
      <alignment horizontal="center" vertical="top"/>
    </xf>
    <xf numFmtId="0" fontId="11" fillId="2" borderId="10" xfId="0" applyFont="1" applyFill="1" applyBorder="1" applyAlignment="1">
      <alignment horizontal="center" vertical="top"/>
    </xf>
    <xf numFmtId="0" fontId="11" fillId="2" borderId="9" xfId="0" applyFont="1" applyFill="1" applyBorder="1" applyAlignment="1">
      <alignment horizontal="center" vertical="top"/>
    </xf>
    <xf numFmtId="0" fontId="6" fillId="0" borderId="1" xfId="0" applyFont="1" applyFill="1" applyBorder="1" applyAlignment="1">
      <alignment horizontal="center" vertical="top"/>
    </xf>
    <xf numFmtId="0" fontId="26" fillId="2" borderId="2" xfId="0" applyFont="1" applyFill="1" applyBorder="1" applyAlignment="1">
      <alignment horizontal="left" vertical="top"/>
    </xf>
    <xf numFmtId="0" fontId="26" fillId="2" borderId="3" xfId="0" applyFont="1" applyFill="1" applyBorder="1" applyAlignment="1">
      <alignment horizontal="left" vertical="top"/>
    </xf>
    <xf numFmtId="0" fontId="26" fillId="2" borderId="11" xfId="0" applyFont="1" applyFill="1" applyBorder="1" applyAlignment="1">
      <alignment horizontal="left" vertical="top"/>
    </xf>
    <xf numFmtId="0" fontId="26" fillId="2" borderId="6" xfId="0" applyFont="1" applyFill="1" applyBorder="1" applyAlignment="1">
      <alignment horizontal="left" vertical="top"/>
    </xf>
    <xf numFmtId="0" fontId="26" fillId="2" borderId="7" xfId="0" applyFont="1" applyFill="1" applyBorder="1" applyAlignment="1">
      <alignment horizontal="left" vertical="top"/>
    </xf>
    <xf numFmtId="0" fontId="26" fillId="2" borderId="12" xfId="0" applyFont="1" applyFill="1" applyBorder="1" applyAlignment="1">
      <alignment horizontal="left" vertical="top"/>
    </xf>
    <xf numFmtId="0" fontId="26" fillId="2" borderId="1" xfId="0" applyFont="1" applyFill="1" applyBorder="1" applyAlignment="1">
      <alignment horizontal="left" vertical="top"/>
    </xf>
    <xf numFmtId="0" fontId="26" fillId="2" borderId="4" xfId="0" applyFont="1" applyFill="1" applyBorder="1" applyAlignment="1">
      <alignment horizontal="left" vertical="top"/>
    </xf>
    <xf numFmtId="0" fontId="26" fillId="2" borderId="0" xfId="0" applyFont="1" applyFill="1" applyBorder="1" applyAlignment="1">
      <alignment horizontal="left" vertical="top"/>
    </xf>
    <xf numFmtId="0" fontId="26" fillId="2" borderId="5" xfId="0" applyFont="1" applyFill="1" applyBorder="1" applyAlignment="1">
      <alignment horizontal="left" vertical="top"/>
    </xf>
    <xf numFmtId="0" fontId="6" fillId="0" borderId="1" xfId="0" applyFont="1" applyBorder="1" applyAlignment="1">
      <alignment horizontal="center" vertical="top"/>
    </xf>
    <xf numFmtId="0" fontId="6" fillId="0" borderId="8" xfId="0" applyFont="1" applyFill="1" applyBorder="1" applyAlignment="1">
      <alignment horizontal="center" vertical="top"/>
    </xf>
    <xf numFmtId="0" fontId="6" fillId="0" borderId="9" xfId="0" applyFont="1" applyFill="1" applyBorder="1" applyAlignment="1">
      <alignment horizontal="center" vertical="top"/>
    </xf>
    <xf numFmtId="0" fontId="6" fillId="0" borderId="1" xfId="0" applyFont="1" applyFill="1" applyBorder="1" applyAlignment="1">
      <alignment horizontal="center" vertical="top" wrapText="1"/>
    </xf>
    <xf numFmtId="0" fontId="26" fillId="2" borderId="1" xfId="0" applyFont="1" applyFill="1" applyBorder="1" applyAlignment="1">
      <alignment horizontal="center" vertical="top" wrapText="1"/>
    </xf>
    <xf numFmtId="0" fontId="26" fillId="2" borderId="1" xfId="0" applyFont="1" applyFill="1" applyBorder="1" applyAlignment="1">
      <alignment horizontal="left" vertical="top" wrapText="1"/>
    </xf>
    <xf numFmtId="0" fontId="6" fillId="0" borderId="8" xfId="0" applyFont="1" applyBorder="1" applyAlignment="1">
      <alignment horizontal="center" vertical="top"/>
    </xf>
    <xf numFmtId="0" fontId="6" fillId="0" borderId="10" xfId="0" applyFont="1" applyBorder="1" applyAlignment="1">
      <alignment horizontal="center" vertical="top"/>
    </xf>
    <xf numFmtId="0" fontId="6" fillId="0" borderId="9" xfId="0" applyFont="1" applyBorder="1" applyAlignment="1">
      <alignment horizontal="center" vertical="top"/>
    </xf>
    <xf numFmtId="165" fontId="26" fillId="2" borderId="1" xfId="2" applyNumberFormat="1" applyFont="1" applyFill="1" applyBorder="1" applyAlignment="1">
      <alignment horizontal="left" vertical="top"/>
    </xf>
    <xf numFmtId="0" fontId="11" fillId="0" borderId="8"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9" xfId="0" applyFont="1" applyFill="1" applyBorder="1" applyAlignment="1">
      <alignment horizontal="center" vertical="top" wrapText="1"/>
    </xf>
    <xf numFmtId="0" fontId="6" fillId="0" borderId="3" xfId="0" applyFont="1" applyBorder="1" applyAlignment="1">
      <alignment horizontal="center" vertical="top"/>
    </xf>
    <xf numFmtId="0" fontId="11" fillId="0" borderId="24" xfId="0" applyFont="1" applyFill="1" applyBorder="1" applyAlignment="1">
      <alignment horizontal="center" vertical="top"/>
    </xf>
    <xf numFmtId="0" fontId="11" fillId="0" borderId="25" xfId="0" applyFont="1" applyFill="1" applyBorder="1" applyAlignment="1">
      <alignment horizontal="center" vertical="top"/>
    </xf>
    <xf numFmtId="0" fontId="11" fillId="0" borderId="26" xfId="0" applyFont="1" applyFill="1" applyBorder="1" applyAlignment="1">
      <alignment horizontal="center" vertical="top"/>
    </xf>
    <xf numFmtId="0" fontId="26" fillId="2" borderId="8" xfId="0" applyFont="1" applyFill="1" applyBorder="1" applyAlignment="1">
      <alignment horizontal="left" vertical="top"/>
    </xf>
    <xf numFmtId="0" fontId="26" fillId="2" borderId="10" xfId="0" applyFont="1" applyFill="1" applyBorder="1" applyAlignment="1">
      <alignment horizontal="left" vertical="top"/>
    </xf>
    <xf numFmtId="0" fontId="26" fillId="2" borderId="9" xfId="0" applyFont="1" applyFill="1" applyBorder="1" applyAlignment="1">
      <alignment horizontal="left" vertical="top"/>
    </xf>
    <xf numFmtId="0" fontId="6" fillId="0" borderId="7" xfId="0" applyFont="1" applyBorder="1" applyAlignment="1">
      <alignment horizontal="center"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11" fillId="2" borderId="8" xfId="0" applyFont="1" applyFill="1" applyBorder="1" applyAlignment="1">
      <alignment horizontal="center" vertical="top" wrapText="1"/>
    </xf>
    <xf numFmtId="0" fontId="11" fillId="2" borderId="9" xfId="0" applyFont="1" applyFill="1" applyBorder="1" applyAlignment="1">
      <alignment horizontal="center" vertical="top" wrapText="1"/>
    </xf>
    <xf numFmtId="1" fontId="0" fillId="0" borderId="21" xfId="0" applyNumberFormat="1" applyBorder="1" applyAlignment="1">
      <alignment horizontal="center"/>
    </xf>
    <xf numFmtId="1" fontId="0" fillId="0" borderId="23" xfId="0" applyNumberForma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67" fontId="0" fillId="0" borderId="16" xfId="0" applyNumberFormat="1" applyBorder="1" applyAlignment="1">
      <alignment horizontal="center"/>
    </xf>
    <xf numFmtId="167" fontId="0" fillId="0" borderId="17" xfId="0" applyNumberFormat="1" applyBorder="1" applyAlignment="1">
      <alignment horizontal="center"/>
    </xf>
    <xf numFmtId="167" fontId="0" fillId="0" borderId="21" xfId="0" applyNumberFormat="1" applyBorder="1" applyAlignment="1">
      <alignment horizontal="center"/>
    </xf>
    <xf numFmtId="167" fontId="0" fillId="0" borderId="23" xfId="0" applyNumberFormat="1" applyBorder="1" applyAlignment="1">
      <alignment horizontal="center"/>
    </xf>
    <xf numFmtId="0" fontId="20" fillId="3" borderId="13" xfId="0" applyFont="1" applyFill="1" applyBorder="1" applyAlignment="1">
      <alignment horizontal="center"/>
    </xf>
    <xf numFmtId="0" fontId="20" fillId="3" borderId="14" xfId="0" applyFont="1" applyFill="1" applyBorder="1" applyAlignment="1">
      <alignment horizontal="center"/>
    </xf>
    <xf numFmtId="0" fontId="20" fillId="3" borderId="15" xfId="0" applyFont="1" applyFill="1" applyBorder="1" applyAlignment="1">
      <alignment horizontal="center"/>
    </xf>
    <xf numFmtId="0" fontId="9" fillId="0" borderId="0" xfId="0" applyFont="1" applyAlignment="1">
      <alignment horizontal="left" vertical="top" wrapText="1"/>
    </xf>
    <xf numFmtId="0" fontId="21" fillId="0" borderId="0" xfId="0" applyFont="1" applyAlignment="1">
      <alignment horizontal="center" vertical="center"/>
    </xf>
    <xf numFmtId="0" fontId="24" fillId="2" borderId="7" xfId="0" applyFont="1" applyFill="1" applyBorder="1" applyAlignment="1">
      <alignment horizontal="left" vertical="top"/>
    </xf>
    <xf numFmtId="49" fontId="0" fillId="0" borderId="13" xfId="0" applyNumberFormat="1" applyBorder="1" applyAlignment="1">
      <alignment horizontal="center"/>
    </xf>
    <xf numFmtId="49" fontId="0" fillId="0" borderId="15" xfId="0" applyNumberFormat="1"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22" xfId="0" applyFill="1" applyBorder="1" applyAlignment="1">
      <alignment horizontal="center"/>
    </xf>
    <xf numFmtId="0" fontId="0" fillId="3" borderId="23" xfId="0" applyFill="1" applyBorder="1" applyAlignment="1">
      <alignment horizontal="center"/>
    </xf>
    <xf numFmtId="0" fontId="20" fillId="3" borderId="18"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18"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0" fillId="3" borderId="13" xfId="0" applyFill="1" applyBorder="1" applyAlignment="1">
      <alignment horizontal="center" wrapText="1"/>
    </xf>
    <xf numFmtId="0" fontId="0" fillId="3" borderId="14" xfId="0" applyFill="1" applyBorder="1" applyAlignment="1">
      <alignment horizont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xf>
    <xf numFmtId="0" fontId="0" fillId="3" borderId="0" xfId="0" applyFill="1" applyBorder="1" applyAlignment="1">
      <alignment horizont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0"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1" xfId="0" applyFill="1" applyBorder="1" applyAlignment="1">
      <alignment horizontal="center"/>
    </xf>
    <xf numFmtId="2" fontId="0" fillId="3" borderId="13" xfId="0" applyNumberFormat="1" applyFill="1" applyBorder="1" applyAlignment="1">
      <alignment horizontal="center"/>
    </xf>
    <xf numFmtId="2" fontId="0" fillId="3" borderId="15" xfId="0" applyNumberFormat="1" applyFill="1" applyBorder="1" applyAlignment="1">
      <alignment horizontal="center"/>
    </xf>
    <xf numFmtId="1" fontId="0" fillId="3" borderId="13" xfId="0" applyNumberFormat="1" applyFill="1" applyBorder="1" applyAlignment="1">
      <alignment horizontal="center"/>
    </xf>
    <xf numFmtId="1" fontId="0" fillId="3" borderId="15" xfId="0" applyNumberFormat="1" applyFill="1" applyBorder="1" applyAlignment="1">
      <alignment horizontal="center"/>
    </xf>
    <xf numFmtId="0" fontId="0" fillId="3" borderId="15" xfId="0" applyFill="1" applyBorder="1" applyAlignment="1">
      <alignment horizontal="center"/>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20" fillId="3" borderId="14"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0" fillId="3" borderId="15" xfId="0" applyFill="1" applyBorder="1" applyAlignment="1">
      <alignment horizontal="center" wrapText="1"/>
    </xf>
    <xf numFmtId="0" fontId="0" fillId="3" borderId="13" xfId="0" applyFill="1" applyBorder="1" applyAlignment="1">
      <alignment horizontal="center" vertical="center"/>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3" borderId="18" xfId="0" applyFill="1" applyBorder="1" applyAlignment="1">
      <alignment horizontal="center" vertical="center"/>
    </xf>
    <xf numFmtId="0" fontId="0" fillId="3" borderId="21" xfId="0"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21</xdr:row>
      <xdr:rowOff>57150</xdr:rowOff>
    </xdr:from>
    <xdr:to>
      <xdr:col>12</xdr:col>
      <xdr:colOff>504825</xdr:colOff>
      <xdr:row>45</xdr:row>
      <xdr:rowOff>52048</xdr:rowOff>
    </xdr:to>
    <xdr:pic>
      <xdr:nvPicPr>
        <xdr:cNvPr id="2" name="Picture 1">
          <a:extLst>
            <a:ext uri="{FF2B5EF4-FFF2-40B4-BE49-F238E27FC236}">
              <a16:creationId xmlns:a16="http://schemas.microsoft.com/office/drawing/2014/main" id="{FA28779B-581C-4622-9E11-FD24B6A58A3B}"/>
            </a:ext>
          </a:extLst>
        </xdr:cNvPr>
        <xdr:cNvPicPr>
          <a:picLocks noChangeAspect="1"/>
        </xdr:cNvPicPr>
      </xdr:nvPicPr>
      <xdr:blipFill>
        <a:blip xmlns:r="http://schemas.openxmlformats.org/officeDocument/2006/relationships" r:embed="rId1"/>
        <a:stretch>
          <a:fillRect/>
        </a:stretch>
      </xdr:blipFill>
      <xdr:spPr>
        <a:xfrm>
          <a:off x="38100" y="4152900"/>
          <a:ext cx="7781925" cy="45668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nh.gov/dot/org/projectdevelopment/planning/gis-data-catalog/documents/urban-population.pdf" TargetMode="External"/><Relationship Id="rId7" Type="http://schemas.openxmlformats.org/officeDocument/2006/relationships/printerSettings" Target="../printerSettings/printerSettings1.bin"/><Relationship Id="rId2" Type="http://schemas.openxmlformats.org/officeDocument/2006/relationships/hyperlink" Target="https://www.nh.gov/dot/org/projectdevelopment/planning/gis-data-catalog/documents/functional-system.pdf" TargetMode="External"/><Relationship Id="rId1" Type="http://schemas.openxmlformats.org/officeDocument/2006/relationships/hyperlink" Target="https://nhdotprojects.sr.unh.edu/" TargetMode="External"/><Relationship Id="rId6" Type="http://schemas.openxmlformats.org/officeDocument/2006/relationships/hyperlink" Target="https://nhdot.ms2soft.com/tcds/tsearch.asp?loc=Nhdot&amp;mod=" TargetMode="External"/><Relationship Id="rId5" Type="http://schemas.openxmlformats.org/officeDocument/2006/relationships/hyperlink" Target="https://www.nhsp.dos.nh.gov/resources/documents-and-forms" TargetMode="External"/><Relationship Id="rId4" Type="http://schemas.openxmlformats.org/officeDocument/2006/relationships/hyperlink" Target="https://www.nh.gov/dot/org/projectdevelopment/planning/gis-data-catalog/documents/nhs-miles.pdf"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8"/>
  <sheetViews>
    <sheetView tabSelected="1" view="pageBreakPreview" zoomScaleNormal="110" zoomScaleSheetLayoutView="100" workbookViewId="0">
      <selection activeCell="L2" sqref="L2"/>
    </sheetView>
  </sheetViews>
  <sheetFormatPr defaultColWidth="9.140625" defaultRowHeight="23.25" x14ac:dyDescent="0.25"/>
  <cols>
    <col min="1" max="1" width="2.140625" style="25" customWidth="1"/>
    <col min="2" max="2" width="3.85546875" style="8" customWidth="1"/>
    <col min="3" max="3" width="14.5703125" style="8" customWidth="1"/>
    <col min="4" max="4" width="7.5703125" style="8" customWidth="1"/>
    <col min="5" max="7" width="7.7109375" style="8" customWidth="1"/>
    <col min="8" max="8" width="4.28515625" style="8" customWidth="1"/>
    <col min="9" max="13" width="4.28515625" style="6" customWidth="1"/>
    <col min="14" max="14" width="9.28515625" style="6" customWidth="1"/>
    <col min="15" max="16" width="2.42578125" style="6" customWidth="1"/>
    <col min="17" max="17" width="2.42578125" style="13" customWidth="1"/>
    <col min="18" max="19" width="3.5703125" style="8" customWidth="1"/>
    <col min="20" max="20" width="30" style="8" customWidth="1"/>
    <col min="21" max="16384" width="9.140625" style="8"/>
  </cols>
  <sheetData>
    <row r="1" spans="1:24" ht="12.75" x14ac:dyDescent="0.25">
      <c r="A1" s="43" t="s">
        <v>146</v>
      </c>
      <c r="Q1" s="6"/>
      <c r="T1" s="23" t="s">
        <v>147</v>
      </c>
    </row>
    <row r="2" spans="1:24" ht="12.75" x14ac:dyDescent="0.25">
      <c r="A2" s="163" t="s">
        <v>148</v>
      </c>
      <c r="B2" s="6"/>
      <c r="C2" s="6"/>
      <c r="D2" s="6"/>
      <c r="Q2" s="6"/>
    </row>
    <row r="3" spans="1:24" ht="7.9" customHeight="1" x14ac:dyDescent="0.25">
      <c r="A3" s="163"/>
      <c r="B3" s="6"/>
      <c r="C3" s="6"/>
      <c r="D3" s="6"/>
      <c r="Q3" s="6"/>
    </row>
    <row r="4" spans="1:24" ht="15" customHeight="1" x14ac:dyDescent="0.25">
      <c r="B4" s="7" t="s">
        <v>15</v>
      </c>
      <c r="D4" s="164"/>
      <c r="E4" s="164"/>
      <c r="F4" s="164"/>
      <c r="G4" s="164"/>
      <c r="H4" s="164"/>
      <c r="I4" s="164"/>
      <c r="J4" s="164"/>
      <c r="K4" s="164"/>
      <c r="L4" s="164"/>
      <c r="M4" s="140"/>
      <c r="N4" s="88"/>
      <c r="P4" s="9" t="s">
        <v>7</v>
      </c>
      <c r="Q4" s="8"/>
      <c r="T4" s="87" t="s">
        <v>123</v>
      </c>
    </row>
    <row r="5" spans="1:24" ht="15" customHeight="1" x14ac:dyDescent="0.25">
      <c r="B5" s="7" t="s">
        <v>29</v>
      </c>
      <c r="D5" s="165"/>
      <c r="E5" s="165"/>
      <c r="F5" s="165"/>
      <c r="G5" s="165"/>
      <c r="H5" s="165"/>
      <c r="I5" s="165"/>
      <c r="J5" s="165"/>
      <c r="K5" s="165"/>
      <c r="L5" s="165"/>
      <c r="M5" s="141"/>
      <c r="N5" s="59"/>
      <c r="P5" s="9" t="s">
        <v>8</v>
      </c>
      <c r="Q5" s="8"/>
      <c r="T5" s="87" t="s">
        <v>123</v>
      </c>
    </row>
    <row r="6" spans="1:24" ht="12" customHeight="1" x14ac:dyDescent="0.25">
      <c r="B6" s="12"/>
      <c r="P6" s="13"/>
      <c r="R6" s="33"/>
      <c r="S6" s="33"/>
      <c r="T6" s="15"/>
      <c r="U6" s="11"/>
    </row>
    <row r="7" spans="1:24" ht="15" customHeight="1" x14ac:dyDescent="0.25">
      <c r="B7" s="29" t="s">
        <v>14</v>
      </c>
      <c r="C7" s="29"/>
      <c r="D7" s="8" t="s">
        <v>129</v>
      </c>
      <c r="E7" s="29"/>
      <c r="F7" s="29"/>
      <c r="G7" s="29"/>
      <c r="H7" s="29"/>
      <c r="I7" s="29"/>
      <c r="J7" s="29"/>
      <c r="K7" s="29"/>
      <c r="L7" s="29"/>
      <c r="M7" s="29"/>
      <c r="N7" s="29"/>
      <c r="P7" s="172" t="s">
        <v>142</v>
      </c>
      <c r="Q7" s="173"/>
      <c r="R7" s="173"/>
      <c r="S7" s="173"/>
      <c r="T7" s="173"/>
    </row>
    <row r="8" spans="1:24" ht="15" customHeight="1" x14ac:dyDescent="0.25">
      <c r="B8" s="174" t="s">
        <v>145</v>
      </c>
      <c r="C8" s="174"/>
      <c r="D8" s="174"/>
      <c r="E8" s="174"/>
      <c r="F8" s="174"/>
      <c r="G8" s="174"/>
      <c r="H8" s="174"/>
      <c r="I8" s="174"/>
      <c r="J8" s="174"/>
      <c r="K8" s="174"/>
      <c r="L8" s="174"/>
      <c r="M8" s="174"/>
      <c r="N8" s="174"/>
      <c r="O8" s="160"/>
      <c r="P8" s="161"/>
      <c r="Q8" s="162"/>
      <c r="R8" s="162"/>
      <c r="S8" s="162"/>
      <c r="T8" s="162"/>
    </row>
    <row r="9" spans="1:24" ht="15" customHeight="1" x14ac:dyDescent="0.25">
      <c r="B9" s="174"/>
      <c r="C9" s="174"/>
      <c r="D9" s="174"/>
      <c r="E9" s="174"/>
      <c r="F9" s="174"/>
      <c r="G9" s="174"/>
      <c r="H9" s="174"/>
      <c r="I9" s="174"/>
      <c r="J9" s="174"/>
      <c r="K9" s="174"/>
      <c r="L9" s="174"/>
      <c r="M9" s="174"/>
      <c r="N9" s="174"/>
      <c r="O9" s="160"/>
      <c r="P9" s="161"/>
      <c r="Q9" s="162"/>
      <c r="R9" s="162"/>
      <c r="S9" s="162"/>
      <c r="T9" s="162"/>
    </row>
    <row r="10" spans="1:24" ht="15" customHeight="1" x14ac:dyDescent="0.25">
      <c r="B10" s="174"/>
      <c r="C10" s="174"/>
      <c r="D10" s="174"/>
      <c r="E10" s="174"/>
      <c r="F10" s="174"/>
      <c r="G10" s="174"/>
      <c r="H10" s="174"/>
      <c r="I10" s="174"/>
      <c r="J10" s="174"/>
      <c r="K10" s="174"/>
      <c r="L10" s="174"/>
      <c r="M10" s="174"/>
      <c r="N10" s="174"/>
      <c r="P10" s="85"/>
      <c r="Q10" s="86"/>
      <c r="R10" s="86"/>
      <c r="S10" s="86"/>
      <c r="T10" s="86"/>
      <c r="X10" s="10"/>
    </row>
    <row r="11" spans="1:24" ht="12" customHeight="1" x14ac:dyDescent="0.25">
      <c r="B11" s="159"/>
      <c r="C11" s="159"/>
      <c r="D11" s="159"/>
      <c r="E11" s="159"/>
      <c r="F11" s="159"/>
      <c r="G11" s="159"/>
      <c r="H11" s="159"/>
      <c r="I11" s="159"/>
      <c r="J11" s="159"/>
      <c r="K11" s="159"/>
      <c r="L11" s="159"/>
      <c r="M11" s="159"/>
      <c r="N11" s="159"/>
      <c r="P11" s="85"/>
      <c r="Q11" s="86"/>
      <c r="R11" s="86"/>
      <c r="S11" s="86"/>
      <c r="T11" s="86"/>
      <c r="X11" s="10"/>
    </row>
    <row r="12" spans="1:24" ht="15" customHeight="1" x14ac:dyDescent="0.25">
      <c r="B12" s="12">
        <v>1</v>
      </c>
      <c r="C12" s="8" t="s">
        <v>16</v>
      </c>
      <c r="H12" s="169"/>
      <c r="I12" s="170"/>
      <c r="J12" s="170"/>
      <c r="K12" s="170"/>
      <c r="L12" s="170"/>
      <c r="M12" s="170"/>
      <c r="N12" s="171"/>
      <c r="P12" s="20"/>
      <c r="Q12" s="35" t="s">
        <v>50</v>
      </c>
      <c r="R12" s="15"/>
      <c r="S12" s="15"/>
      <c r="T12" s="15"/>
    </row>
    <row r="13" spans="1:24" ht="15" customHeight="1" x14ac:dyDescent="0.25">
      <c r="B13" s="12"/>
      <c r="N13" s="4"/>
      <c r="P13" s="20"/>
      <c r="Q13" s="35" t="s">
        <v>1</v>
      </c>
      <c r="R13" s="15"/>
      <c r="S13" s="15"/>
      <c r="T13" s="15"/>
      <c r="U13" s="11"/>
    </row>
    <row r="14" spans="1:24" ht="15" customHeight="1" x14ac:dyDescent="0.25">
      <c r="B14" s="12"/>
      <c r="N14" s="4"/>
      <c r="P14" s="20"/>
      <c r="Q14" s="35" t="s">
        <v>5</v>
      </c>
      <c r="R14" s="15"/>
      <c r="S14" s="15"/>
      <c r="T14" s="15"/>
      <c r="U14" s="11"/>
    </row>
    <row r="15" spans="1:24" ht="15" customHeight="1" x14ac:dyDescent="0.25">
      <c r="B15" s="12">
        <v>2</v>
      </c>
      <c r="C15" s="8" t="s">
        <v>0</v>
      </c>
      <c r="D15" s="167"/>
      <c r="E15" s="167"/>
      <c r="F15" s="167"/>
      <c r="G15" s="167"/>
      <c r="H15" s="167"/>
      <c r="I15" s="167"/>
      <c r="J15" s="167"/>
      <c r="K15" s="167"/>
      <c r="L15" s="167"/>
      <c r="M15" s="167"/>
      <c r="N15" s="167"/>
      <c r="O15" s="30"/>
      <c r="P15" s="36"/>
      <c r="Q15" s="35" t="s">
        <v>2</v>
      </c>
      <c r="R15" s="15"/>
      <c r="S15" s="15"/>
      <c r="T15" s="15"/>
      <c r="U15" s="11"/>
    </row>
    <row r="16" spans="1:24" ht="12" customHeight="1" x14ac:dyDescent="0.25">
      <c r="B16" s="12"/>
      <c r="P16" s="20"/>
      <c r="R16" s="15"/>
      <c r="S16" s="15"/>
      <c r="T16" s="15"/>
      <c r="U16" s="11"/>
    </row>
    <row r="17" spans="1:21" ht="15" customHeight="1" x14ac:dyDescent="0.25">
      <c r="B17" s="12">
        <v>3</v>
      </c>
      <c r="C17" s="166" t="s">
        <v>49</v>
      </c>
      <c r="D17" s="166"/>
      <c r="E17" s="166"/>
      <c r="F17" s="166"/>
      <c r="G17" s="166"/>
      <c r="H17" s="166"/>
      <c r="I17" s="166"/>
      <c r="J17" s="166"/>
      <c r="K17" s="166"/>
      <c r="L17" s="166"/>
      <c r="M17" s="168"/>
      <c r="N17" s="168"/>
      <c r="O17" s="30"/>
      <c r="P17" s="36"/>
      <c r="Q17" s="35" t="s">
        <v>124</v>
      </c>
      <c r="R17" s="15"/>
      <c r="S17" s="15"/>
      <c r="T17" s="35"/>
    </row>
    <row r="18" spans="1:21" ht="12" customHeight="1" x14ac:dyDescent="0.25">
      <c r="B18" s="12"/>
      <c r="C18" s="63"/>
      <c r="D18" s="28"/>
      <c r="E18" s="63"/>
      <c r="F18" s="63"/>
      <c r="G18" s="63"/>
      <c r="H18" s="63"/>
      <c r="I18" s="63"/>
      <c r="J18" s="63"/>
      <c r="K18" s="63"/>
      <c r="L18" s="63"/>
      <c r="M18" s="63"/>
      <c r="N18" s="63"/>
      <c r="P18" s="20"/>
      <c r="R18" s="33"/>
      <c r="S18" s="33"/>
      <c r="T18" s="144" t="s">
        <v>125</v>
      </c>
      <c r="U18" s="11"/>
    </row>
    <row r="19" spans="1:21" ht="15" customHeight="1" x14ac:dyDescent="0.25">
      <c r="B19" s="12">
        <v>4</v>
      </c>
      <c r="C19" s="14" t="s">
        <v>25</v>
      </c>
      <c r="D19" s="63"/>
      <c r="E19" s="73" t="s">
        <v>27</v>
      </c>
      <c r="F19" s="73" t="s">
        <v>25</v>
      </c>
      <c r="G19" s="73" t="s">
        <v>28</v>
      </c>
      <c r="H19" s="201" t="s">
        <v>52</v>
      </c>
      <c r="I19" s="201"/>
      <c r="J19" s="201"/>
      <c r="K19" s="201"/>
      <c r="L19" s="201"/>
      <c r="M19" s="201"/>
      <c r="N19" s="201"/>
      <c r="O19" s="61"/>
      <c r="P19" s="20"/>
      <c r="Q19" s="35" t="s">
        <v>24</v>
      </c>
      <c r="R19" s="33"/>
      <c r="S19" s="33"/>
      <c r="T19" s="145" t="s">
        <v>135</v>
      </c>
    </row>
    <row r="20" spans="1:21" ht="15" customHeight="1" x14ac:dyDescent="0.25">
      <c r="B20" s="12"/>
      <c r="C20" s="14"/>
      <c r="D20" s="8" t="s">
        <v>26</v>
      </c>
      <c r="E20" s="48"/>
      <c r="F20" s="49"/>
      <c r="G20" s="60"/>
      <c r="H20" s="202" t="s">
        <v>113</v>
      </c>
      <c r="I20" s="202"/>
      <c r="J20" s="202"/>
      <c r="K20" s="202"/>
      <c r="L20" s="202"/>
      <c r="M20" s="202"/>
      <c r="N20" s="202"/>
      <c r="O20" s="62"/>
      <c r="P20" s="36"/>
      <c r="R20" s="15"/>
      <c r="S20" s="15"/>
      <c r="T20" s="37"/>
    </row>
    <row r="21" spans="1:21" ht="15" customHeight="1" x14ac:dyDescent="0.25">
      <c r="B21" s="12"/>
      <c r="C21" s="14"/>
      <c r="D21" s="8" t="s">
        <v>39</v>
      </c>
      <c r="E21" s="48"/>
      <c r="F21" s="49"/>
      <c r="G21" s="60"/>
      <c r="H21" s="202"/>
      <c r="I21" s="202"/>
      <c r="J21" s="202"/>
      <c r="K21" s="202"/>
      <c r="L21" s="202"/>
      <c r="M21" s="202"/>
      <c r="N21" s="202"/>
      <c r="O21" s="62"/>
      <c r="P21" s="38"/>
      <c r="R21" s="90"/>
      <c r="S21" s="90"/>
      <c r="T21" s="90"/>
      <c r="U21" s="89"/>
    </row>
    <row r="22" spans="1:21" ht="15" customHeight="1" x14ac:dyDescent="0.25">
      <c r="B22" s="12"/>
      <c r="C22" s="28"/>
      <c r="D22" s="8" t="s">
        <v>17</v>
      </c>
      <c r="E22" s="48"/>
      <c r="F22" s="49"/>
      <c r="G22" s="60"/>
      <c r="H22" s="202"/>
      <c r="I22" s="202"/>
      <c r="J22" s="202"/>
      <c r="K22" s="202"/>
      <c r="L22" s="202"/>
      <c r="M22" s="202"/>
      <c r="N22" s="202"/>
      <c r="O22" s="62"/>
      <c r="P22" s="38"/>
      <c r="R22" s="89"/>
      <c r="S22" s="89"/>
      <c r="T22" s="91"/>
      <c r="U22" s="89"/>
    </row>
    <row r="23" spans="1:21" ht="12" customHeight="1" x14ac:dyDescent="0.25">
      <c r="B23" s="12"/>
      <c r="C23" s="14"/>
      <c r="P23" s="175"/>
      <c r="Q23" s="176"/>
      <c r="R23" s="176"/>
      <c r="S23" s="176"/>
      <c r="T23" s="176"/>
      <c r="U23" s="13"/>
    </row>
    <row r="24" spans="1:21" ht="15" customHeight="1" x14ac:dyDescent="0.25">
      <c r="B24" s="12">
        <v>5</v>
      </c>
      <c r="C24" s="2" t="s">
        <v>38</v>
      </c>
      <c r="E24" s="23" t="s">
        <v>120</v>
      </c>
      <c r="F24" s="79"/>
      <c r="G24" s="194" t="s">
        <v>134</v>
      </c>
      <c r="H24" s="194"/>
      <c r="I24" s="194"/>
      <c r="J24" s="194"/>
      <c r="K24" s="194"/>
      <c r="L24" s="194"/>
      <c r="M24" s="194"/>
      <c r="N24" s="194"/>
      <c r="P24" s="20"/>
      <c r="R24" s="33"/>
      <c r="S24" s="33"/>
      <c r="T24" s="15"/>
      <c r="U24" s="13"/>
    </row>
    <row r="25" spans="1:21" ht="15" customHeight="1" x14ac:dyDescent="0.25">
      <c r="A25" s="26" t="s">
        <v>23</v>
      </c>
      <c r="E25" s="23" t="s">
        <v>119</v>
      </c>
      <c r="F25" s="79"/>
      <c r="G25" s="194"/>
      <c r="H25" s="194"/>
      <c r="I25" s="194"/>
      <c r="J25" s="194"/>
      <c r="K25" s="194"/>
      <c r="L25" s="194"/>
      <c r="M25" s="194"/>
      <c r="N25" s="194"/>
      <c r="O25" s="32"/>
      <c r="P25" s="39"/>
      <c r="R25" s="15"/>
      <c r="S25" s="15"/>
      <c r="T25" s="15"/>
      <c r="U25" s="13"/>
    </row>
    <row r="26" spans="1:21" ht="12" customHeight="1" x14ac:dyDescent="0.25">
      <c r="B26" s="12"/>
      <c r="C26" s="14"/>
      <c r="F26" s="158"/>
      <c r="G26" s="158"/>
      <c r="H26" s="158"/>
      <c r="I26" s="158"/>
      <c r="J26" s="158"/>
      <c r="K26" s="158"/>
      <c r="L26" s="158"/>
      <c r="M26" s="158"/>
      <c r="N26" s="158"/>
      <c r="O26" s="32"/>
      <c r="P26" s="39"/>
      <c r="R26" s="15"/>
      <c r="S26" s="15"/>
      <c r="T26" s="15"/>
      <c r="U26" s="1"/>
    </row>
    <row r="27" spans="1:21" ht="15" customHeight="1" x14ac:dyDescent="0.25">
      <c r="B27" s="12">
        <v>6</v>
      </c>
      <c r="C27" s="14" t="s">
        <v>6</v>
      </c>
      <c r="D27" s="15"/>
      <c r="E27" s="64" t="s">
        <v>48</v>
      </c>
      <c r="F27" s="188" t="s">
        <v>134</v>
      </c>
      <c r="G27" s="189"/>
      <c r="H27" s="189"/>
      <c r="I27" s="189"/>
      <c r="J27" s="189"/>
      <c r="K27" s="189"/>
      <c r="L27" s="189"/>
      <c r="M27" s="189"/>
      <c r="N27" s="190"/>
      <c r="O27" s="66"/>
      <c r="P27" s="32"/>
      <c r="R27" s="92"/>
      <c r="S27" s="92"/>
      <c r="T27" s="92"/>
      <c r="U27" s="89"/>
    </row>
    <row r="28" spans="1:21" ht="15" customHeight="1" x14ac:dyDescent="0.25">
      <c r="A28" s="26" t="s">
        <v>23</v>
      </c>
      <c r="B28" s="12"/>
      <c r="C28" s="14"/>
      <c r="D28" s="23" t="s">
        <v>130</v>
      </c>
      <c r="E28" s="48"/>
      <c r="F28" s="195"/>
      <c r="G28" s="196"/>
      <c r="H28" s="196"/>
      <c r="I28" s="196"/>
      <c r="J28" s="196"/>
      <c r="K28" s="196"/>
      <c r="L28" s="196"/>
      <c r="M28" s="196"/>
      <c r="N28" s="197"/>
      <c r="O28" s="67"/>
      <c r="P28" s="15"/>
      <c r="Q28" s="183" t="s">
        <v>115</v>
      </c>
      <c r="R28" s="183"/>
      <c r="S28" s="183"/>
      <c r="T28" s="183"/>
    </row>
    <row r="29" spans="1:21" ht="15" customHeight="1" x14ac:dyDescent="0.25">
      <c r="A29" s="26" t="s">
        <v>23</v>
      </c>
      <c r="B29" s="12"/>
      <c r="C29" s="14"/>
      <c r="D29" s="23" t="s">
        <v>30</v>
      </c>
      <c r="E29" s="69"/>
      <c r="F29" s="195"/>
      <c r="G29" s="196"/>
      <c r="H29" s="196"/>
      <c r="I29" s="196"/>
      <c r="J29" s="196"/>
      <c r="K29" s="196"/>
      <c r="L29" s="196"/>
      <c r="M29" s="196"/>
      <c r="N29" s="197"/>
      <c r="O29" s="67"/>
      <c r="P29" s="15"/>
      <c r="Q29" s="92"/>
      <c r="R29" s="92"/>
      <c r="S29" s="92"/>
      <c r="T29" s="92"/>
    </row>
    <row r="30" spans="1:21" ht="15" customHeight="1" x14ac:dyDescent="0.25">
      <c r="A30" s="26" t="s">
        <v>23</v>
      </c>
      <c r="B30" s="12"/>
      <c r="C30" s="14"/>
      <c r="D30" s="23" t="s">
        <v>131</v>
      </c>
      <c r="E30" s="48"/>
      <c r="F30" s="195"/>
      <c r="G30" s="196"/>
      <c r="H30" s="196"/>
      <c r="I30" s="196"/>
      <c r="J30" s="196"/>
      <c r="K30" s="196"/>
      <c r="L30" s="196"/>
      <c r="M30" s="196"/>
      <c r="N30" s="197"/>
      <c r="O30" s="67"/>
      <c r="P30" s="15"/>
      <c r="Q30" s="89"/>
      <c r="R30" s="92"/>
      <c r="S30" s="92"/>
      <c r="T30" s="92"/>
    </row>
    <row r="31" spans="1:21" ht="15" customHeight="1" x14ac:dyDescent="0.25">
      <c r="B31" s="12"/>
      <c r="C31" s="14"/>
      <c r="D31" s="23" t="s">
        <v>31</v>
      </c>
      <c r="E31" s="69"/>
      <c r="F31" s="195"/>
      <c r="G31" s="196"/>
      <c r="H31" s="196"/>
      <c r="I31" s="196"/>
      <c r="J31" s="196"/>
      <c r="K31" s="196"/>
      <c r="L31" s="196"/>
      <c r="M31" s="196"/>
      <c r="N31" s="197"/>
      <c r="O31" s="67"/>
      <c r="P31" s="15"/>
      <c r="Q31" s="92"/>
      <c r="R31" s="92"/>
      <c r="S31" s="92"/>
      <c r="T31" s="92"/>
    </row>
    <row r="32" spans="1:21" ht="15" customHeight="1" x14ac:dyDescent="0.25">
      <c r="B32" s="12"/>
      <c r="C32" s="14"/>
      <c r="D32" s="23" t="s">
        <v>32</v>
      </c>
      <c r="E32" s="48"/>
      <c r="F32" s="195"/>
      <c r="G32" s="196"/>
      <c r="H32" s="196"/>
      <c r="I32" s="196"/>
      <c r="J32" s="196"/>
      <c r="K32" s="196"/>
      <c r="L32" s="196"/>
      <c r="M32" s="196"/>
      <c r="N32" s="197"/>
      <c r="O32" s="67"/>
      <c r="P32" s="15"/>
      <c r="Q32" s="92"/>
      <c r="R32" s="92"/>
      <c r="S32" s="92"/>
      <c r="T32" s="92"/>
    </row>
    <row r="33" spans="1:21" ht="15" customHeight="1" x14ac:dyDescent="0.25">
      <c r="B33" s="12"/>
      <c r="C33" s="14"/>
      <c r="D33" s="23" t="s">
        <v>57</v>
      </c>
      <c r="E33" s="48"/>
      <c r="F33" s="191"/>
      <c r="G33" s="192"/>
      <c r="H33" s="192"/>
      <c r="I33" s="192"/>
      <c r="J33" s="192"/>
      <c r="K33" s="192"/>
      <c r="L33" s="192"/>
      <c r="M33" s="192"/>
      <c r="N33" s="193"/>
      <c r="O33" s="68"/>
      <c r="P33" s="15"/>
      <c r="Q33" s="92"/>
      <c r="R33" s="92"/>
      <c r="S33" s="92"/>
      <c r="T33" s="92"/>
    </row>
    <row r="34" spans="1:21" ht="12" customHeight="1" x14ac:dyDescent="0.25">
      <c r="A34" s="26"/>
      <c r="B34" s="12"/>
      <c r="C34" s="14"/>
      <c r="D34" s="23"/>
      <c r="E34" s="50"/>
      <c r="F34" s="50"/>
      <c r="G34" s="65"/>
      <c r="H34" s="65"/>
      <c r="I34" s="65"/>
      <c r="J34" s="65"/>
      <c r="K34" s="65"/>
      <c r="L34" s="65"/>
      <c r="M34" s="65"/>
      <c r="N34" s="65"/>
      <c r="O34" s="68"/>
      <c r="P34" s="15"/>
      <c r="R34" s="40"/>
      <c r="S34" s="40"/>
    </row>
    <row r="35" spans="1:21" ht="15" customHeight="1" x14ac:dyDescent="0.25">
      <c r="B35" s="12">
        <v>7</v>
      </c>
      <c r="C35" s="14" t="s">
        <v>18</v>
      </c>
      <c r="D35" s="23"/>
      <c r="E35" s="81" t="s">
        <v>48</v>
      </c>
      <c r="F35" s="188" t="s">
        <v>134</v>
      </c>
      <c r="G35" s="189"/>
      <c r="H35" s="189"/>
      <c r="I35" s="189"/>
      <c r="J35" s="189"/>
      <c r="K35" s="189"/>
      <c r="L35" s="189"/>
      <c r="M35" s="189"/>
      <c r="N35" s="190"/>
      <c r="O35" s="4"/>
      <c r="P35" s="175"/>
      <c r="Q35" s="176"/>
      <c r="R35" s="176"/>
      <c r="S35" s="176"/>
      <c r="T35" s="176"/>
      <c r="U35" s="15"/>
    </row>
    <row r="36" spans="1:21" ht="15" customHeight="1" x14ac:dyDescent="0.25">
      <c r="A36" s="26" t="s">
        <v>23</v>
      </c>
      <c r="B36" s="12"/>
      <c r="C36" s="14"/>
      <c r="D36" s="8" t="s">
        <v>19</v>
      </c>
      <c r="E36" s="48"/>
      <c r="F36" s="195"/>
      <c r="G36" s="196"/>
      <c r="H36" s="196"/>
      <c r="I36" s="196"/>
      <c r="J36" s="196"/>
      <c r="K36" s="196"/>
      <c r="L36" s="196"/>
      <c r="M36" s="196"/>
      <c r="N36" s="197"/>
      <c r="O36" s="21"/>
      <c r="P36" s="21"/>
      <c r="Q36" s="40"/>
      <c r="R36" s="15"/>
      <c r="S36" s="40"/>
      <c r="T36" s="40"/>
    </row>
    <row r="37" spans="1:21" ht="15" customHeight="1" x14ac:dyDescent="0.25">
      <c r="B37" s="12"/>
      <c r="C37" s="14"/>
      <c r="D37" s="58" t="s">
        <v>126</v>
      </c>
      <c r="E37" s="70"/>
      <c r="F37" s="191"/>
      <c r="G37" s="192"/>
      <c r="H37" s="192"/>
      <c r="I37" s="192"/>
      <c r="J37" s="192"/>
      <c r="K37" s="192"/>
      <c r="L37" s="192"/>
      <c r="M37" s="192"/>
      <c r="N37" s="193"/>
      <c r="O37" s="3"/>
      <c r="P37" s="21"/>
      <c r="R37" s="15"/>
      <c r="S37" s="40"/>
      <c r="T37" s="40"/>
    </row>
    <row r="38" spans="1:21" ht="12" customHeight="1" x14ac:dyDescent="0.25">
      <c r="A38" s="26"/>
      <c r="B38" s="12"/>
      <c r="C38" s="14" t="s">
        <v>127</v>
      </c>
      <c r="D38" s="58"/>
      <c r="E38" s="71"/>
      <c r="F38" s="71"/>
      <c r="G38" s="72"/>
      <c r="H38" s="72"/>
      <c r="I38" s="72"/>
      <c r="J38" s="72"/>
      <c r="K38" s="72"/>
      <c r="L38" s="72"/>
      <c r="M38" s="72"/>
      <c r="N38" s="72"/>
      <c r="O38" s="3"/>
      <c r="P38" s="21"/>
      <c r="Q38" s="15"/>
      <c r="R38" s="15"/>
      <c r="S38" s="40"/>
      <c r="T38" s="40"/>
    </row>
    <row r="39" spans="1:21" ht="13.9" customHeight="1" x14ac:dyDescent="0.25">
      <c r="A39" s="26"/>
      <c r="B39" s="12"/>
      <c r="C39" s="14"/>
      <c r="D39" s="58"/>
      <c r="E39" s="71"/>
      <c r="F39" s="71"/>
      <c r="G39" s="72"/>
      <c r="H39" s="72"/>
      <c r="I39" s="72"/>
      <c r="J39" s="72"/>
      <c r="K39" s="72"/>
      <c r="L39" s="72"/>
      <c r="M39" s="72"/>
      <c r="N39" s="72"/>
      <c r="O39" s="3"/>
      <c r="P39" s="21"/>
      <c r="Q39" s="15"/>
      <c r="R39" s="15"/>
      <c r="S39" s="40"/>
      <c r="T39" s="40"/>
    </row>
    <row r="40" spans="1:21" ht="15" customHeight="1" x14ac:dyDescent="0.25">
      <c r="B40" s="12">
        <v>8</v>
      </c>
      <c r="C40" s="14" t="s">
        <v>54</v>
      </c>
      <c r="E40" s="81" t="s">
        <v>48</v>
      </c>
      <c r="F40" s="188" t="s">
        <v>134</v>
      </c>
      <c r="G40" s="189"/>
      <c r="H40" s="189"/>
      <c r="I40" s="189"/>
      <c r="J40" s="189"/>
      <c r="K40" s="189"/>
      <c r="L40" s="189"/>
      <c r="M40" s="189"/>
      <c r="N40" s="190"/>
      <c r="O40" s="3"/>
      <c r="P40" s="20"/>
      <c r="R40" s="15"/>
      <c r="S40" s="15"/>
      <c r="T40" s="15"/>
    </row>
    <row r="41" spans="1:21" ht="15" customHeight="1" x14ac:dyDescent="0.25">
      <c r="B41" s="12"/>
      <c r="C41" s="14"/>
      <c r="E41" s="78"/>
      <c r="F41" s="191"/>
      <c r="G41" s="192"/>
      <c r="H41" s="192"/>
      <c r="I41" s="192"/>
      <c r="J41" s="192"/>
      <c r="K41" s="192"/>
      <c r="L41" s="192"/>
      <c r="M41" s="192"/>
      <c r="N41" s="193"/>
      <c r="P41" s="21"/>
      <c r="R41" s="15"/>
      <c r="S41" s="15"/>
      <c r="T41" s="15"/>
      <c r="U41" s="15"/>
    </row>
    <row r="42" spans="1:21" ht="13.9" customHeight="1" x14ac:dyDescent="0.25">
      <c r="B42" s="12"/>
      <c r="C42" s="14"/>
      <c r="E42" s="74"/>
      <c r="F42" s="75"/>
      <c r="G42" s="76"/>
      <c r="H42" s="76"/>
      <c r="I42" s="76"/>
      <c r="J42" s="76"/>
      <c r="K42" s="76"/>
      <c r="L42" s="76"/>
      <c r="M42" s="76"/>
      <c r="N42" s="76"/>
      <c r="P42" s="21"/>
      <c r="Q42" s="15"/>
      <c r="R42" s="15"/>
      <c r="S42" s="15"/>
      <c r="T42" s="15"/>
    </row>
    <row r="43" spans="1:21" ht="15" customHeight="1" x14ac:dyDescent="0.25">
      <c r="B43" s="12">
        <v>9</v>
      </c>
      <c r="C43" s="14" t="s">
        <v>116</v>
      </c>
      <c r="D43" s="45"/>
      <c r="G43" s="198" t="s">
        <v>136</v>
      </c>
      <c r="H43" s="198"/>
      <c r="I43" s="204" t="s">
        <v>137</v>
      </c>
      <c r="J43" s="205"/>
      <c r="K43" s="205"/>
      <c r="L43" s="206"/>
      <c r="M43" s="204" t="s">
        <v>117</v>
      </c>
      <c r="N43" s="206"/>
      <c r="O43" s="16"/>
      <c r="P43" s="21"/>
      <c r="Q43" s="16"/>
      <c r="R43" s="40"/>
      <c r="S43" s="15"/>
      <c r="T43" s="15"/>
    </row>
    <row r="44" spans="1:21" ht="15" customHeight="1" x14ac:dyDescent="0.25">
      <c r="B44" s="12"/>
      <c r="C44" s="45" t="s">
        <v>121</v>
      </c>
      <c r="D44" s="221"/>
      <c r="E44" s="222"/>
      <c r="G44" s="187" t="s">
        <v>138</v>
      </c>
      <c r="H44" s="187"/>
      <c r="I44" s="184"/>
      <c r="J44" s="185"/>
      <c r="K44" s="185"/>
      <c r="L44" s="186"/>
      <c r="M44" s="184"/>
      <c r="N44" s="186"/>
      <c r="O44" s="16"/>
      <c r="P44" s="21"/>
      <c r="Q44" s="16"/>
      <c r="R44" s="40"/>
      <c r="S44" s="15"/>
      <c r="T44" s="15"/>
    </row>
    <row r="45" spans="1:21" ht="15" customHeight="1" x14ac:dyDescent="0.25">
      <c r="B45" s="12"/>
      <c r="C45" s="46" t="s">
        <v>118</v>
      </c>
      <c r="D45" s="221"/>
      <c r="E45" s="222"/>
      <c r="G45" s="187" t="s">
        <v>141</v>
      </c>
      <c r="H45" s="187"/>
      <c r="I45" s="184"/>
      <c r="J45" s="185"/>
      <c r="K45" s="185"/>
      <c r="L45" s="186"/>
      <c r="M45" s="184"/>
      <c r="N45" s="186"/>
      <c r="O45" s="16"/>
      <c r="P45" s="21"/>
      <c r="Q45" s="16"/>
      <c r="R45" s="40"/>
      <c r="S45" s="15"/>
      <c r="T45" s="15"/>
    </row>
    <row r="46" spans="1:21" ht="15" customHeight="1" x14ac:dyDescent="0.25">
      <c r="B46" s="12"/>
      <c r="C46" s="14"/>
      <c r="D46" s="45"/>
      <c r="E46" s="157"/>
      <c r="F46" s="46"/>
      <c r="G46" s="187" t="s">
        <v>139</v>
      </c>
      <c r="H46" s="187"/>
      <c r="I46" s="184"/>
      <c r="J46" s="185"/>
      <c r="K46" s="185"/>
      <c r="L46" s="186"/>
      <c r="M46" s="184"/>
      <c r="N46" s="186"/>
      <c r="O46" s="32"/>
      <c r="P46" s="20"/>
      <c r="Q46" s="8"/>
      <c r="R46" s="15"/>
      <c r="S46" s="15"/>
      <c r="T46" s="15"/>
    </row>
    <row r="47" spans="1:21" ht="15" customHeight="1" x14ac:dyDescent="0.25">
      <c r="B47" s="12"/>
      <c r="C47" s="14"/>
      <c r="D47" s="45"/>
      <c r="E47" s="15"/>
      <c r="F47" s="46"/>
      <c r="G47" s="187" t="s">
        <v>140</v>
      </c>
      <c r="H47" s="187"/>
      <c r="I47" s="184"/>
      <c r="J47" s="185"/>
      <c r="K47" s="185"/>
      <c r="L47" s="186"/>
      <c r="M47" s="184"/>
      <c r="N47" s="186"/>
      <c r="O47" s="32"/>
      <c r="P47" s="39"/>
      <c r="R47" s="15"/>
      <c r="S47" s="15"/>
      <c r="T47" s="15"/>
    </row>
    <row r="48" spans="1:21" ht="15" customHeight="1" x14ac:dyDescent="0.25">
      <c r="A48" s="26"/>
      <c r="B48" s="12"/>
      <c r="C48" s="188" t="s">
        <v>134</v>
      </c>
      <c r="D48" s="189"/>
      <c r="E48" s="189"/>
      <c r="F48" s="189"/>
      <c r="G48" s="189"/>
      <c r="H48" s="189"/>
      <c r="I48" s="189"/>
      <c r="J48" s="189"/>
      <c r="K48" s="189"/>
      <c r="L48" s="189"/>
      <c r="M48" s="189"/>
      <c r="N48" s="190"/>
      <c r="O48" s="3"/>
      <c r="P48" s="21"/>
      <c r="Q48" s="15"/>
      <c r="R48" s="15"/>
      <c r="S48" s="40"/>
      <c r="T48" s="40"/>
    </row>
    <row r="49" spans="1:21" ht="15" customHeight="1" x14ac:dyDescent="0.25">
      <c r="B49" s="12"/>
      <c r="C49" s="191"/>
      <c r="D49" s="192"/>
      <c r="E49" s="192"/>
      <c r="F49" s="192"/>
      <c r="G49" s="192"/>
      <c r="H49" s="192"/>
      <c r="I49" s="192"/>
      <c r="J49" s="192"/>
      <c r="K49" s="192"/>
      <c r="L49" s="192"/>
      <c r="M49" s="192"/>
      <c r="N49" s="193"/>
      <c r="O49" s="27"/>
      <c r="P49" s="39"/>
      <c r="Q49" s="1"/>
    </row>
    <row r="50" spans="1:21" ht="13.9" customHeight="1" x14ac:dyDescent="0.25">
      <c r="B50" s="12"/>
      <c r="C50" s="14"/>
      <c r="E50" s="46"/>
      <c r="F50" s="46"/>
      <c r="G50" s="47"/>
      <c r="H50" s="47"/>
      <c r="I50" s="44"/>
      <c r="J50" s="44"/>
      <c r="K50" s="58"/>
      <c r="L50" s="4"/>
      <c r="M50" s="4"/>
      <c r="N50" s="4"/>
      <c r="O50" s="27"/>
      <c r="P50" s="39"/>
      <c r="Q50" s="1"/>
    </row>
    <row r="51" spans="1:21" ht="15" customHeight="1" x14ac:dyDescent="0.25">
      <c r="B51" s="17">
        <f>B43+1</f>
        <v>10</v>
      </c>
      <c r="C51" s="18" t="s">
        <v>3</v>
      </c>
      <c r="D51" s="19"/>
      <c r="E51" s="81" t="s">
        <v>48</v>
      </c>
      <c r="F51" s="188" t="s">
        <v>134</v>
      </c>
      <c r="G51" s="189"/>
      <c r="H51" s="189"/>
      <c r="I51" s="189"/>
      <c r="J51" s="189"/>
      <c r="K51" s="189"/>
      <c r="L51" s="189"/>
      <c r="M51" s="189"/>
      <c r="N51" s="190"/>
      <c r="O51" s="27"/>
      <c r="P51" s="41"/>
      <c r="R51" s="89"/>
      <c r="S51" s="89"/>
      <c r="T51" s="89"/>
      <c r="U51" s="89"/>
    </row>
    <row r="52" spans="1:21" ht="15" customHeight="1" x14ac:dyDescent="0.25">
      <c r="A52" s="26" t="s">
        <v>23</v>
      </c>
      <c r="B52" s="12"/>
      <c r="C52" s="14" t="s">
        <v>10</v>
      </c>
      <c r="E52" s="42"/>
      <c r="F52" s="195"/>
      <c r="G52" s="196"/>
      <c r="H52" s="196"/>
      <c r="I52" s="196"/>
      <c r="J52" s="196"/>
      <c r="K52" s="196"/>
      <c r="L52" s="196"/>
      <c r="M52" s="196"/>
      <c r="N52" s="197"/>
      <c r="P52" s="41"/>
      <c r="Q52" s="89"/>
      <c r="R52" s="89"/>
      <c r="S52" s="89"/>
      <c r="T52" s="89"/>
    </row>
    <row r="53" spans="1:21" ht="15" customHeight="1" x14ac:dyDescent="0.25">
      <c r="B53" s="12"/>
      <c r="C53" s="14" t="s">
        <v>11</v>
      </c>
      <c r="E53" s="42"/>
      <c r="F53" s="195"/>
      <c r="G53" s="196"/>
      <c r="H53" s="196"/>
      <c r="I53" s="196"/>
      <c r="J53" s="196"/>
      <c r="K53" s="196"/>
      <c r="L53" s="196"/>
      <c r="M53" s="196"/>
      <c r="N53" s="197"/>
      <c r="O53" s="13"/>
      <c r="P53" s="20"/>
      <c r="Q53" s="89"/>
      <c r="R53" s="89"/>
      <c r="S53" s="89"/>
      <c r="T53" s="89"/>
    </row>
    <row r="54" spans="1:21" ht="15" customHeight="1" x14ac:dyDescent="0.25">
      <c r="B54" s="12"/>
      <c r="C54" s="14" t="s">
        <v>12</v>
      </c>
      <c r="E54" s="42"/>
      <c r="F54" s="195"/>
      <c r="G54" s="196"/>
      <c r="H54" s="196"/>
      <c r="I54" s="196"/>
      <c r="J54" s="196"/>
      <c r="K54" s="196"/>
      <c r="L54" s="196"/>
      <c r="M54" s="196"/>
      <c r="N54" s="197"/>
      <c r="O54" s="13"/>
      <c r="P54" s="20"/>
      <c r="Q54" s="89"/>
      <c r="R54" s="89"/>
      <c r="S54" s="89"/>
      <c r="T54" s="89"/>
    </row>
    <row r="55" spans="1:21" ht="15" customHeight="1" x14ac:dyDescent="0.25">
      <c r="B55" s="12"/>
      <c r="C55" s="14" t="s">
        <v>13</v>
      </c>
      <c r="E55" s="42"/>
      <c r="F55" s="191"/>
      <c r="G55" s="192"/>
      <c r="H55" s="192"/>
      <c r="I55" s="192"/>
      <c r="J55" s="192"/>
      <c r="K55" s="192"/>
      <c r="L55" s="192"/>
      <c r="M55" s="192"/>
      <c r="N55" s="193"/>
      <c r="O55" s="16"/>
      <c r="P55" s="20"/>
      <c r="Q55" s="8"/>
    </row>
    <row r="56" spans="1:21" ht="13.9" customHeight="1" x14ac:dyDescent="0.25">
      <c r="B56" s="12"/>
      <c r="C56" s="14"/>
      <c r="G56" s="77"/>
      <c r="H56" s="4"/>
      <c r="I56" s="4"/>
      <c r="J56" s="4"/>
      <c r="K56" s="4"/>
      <c r="L56" s="4"/>
      <c r="M56" s="4"/>
      <c r="N56" s="4"/>
      <c r="O56" s="16"/>
      <c r="P56" s="21"/>
      <c r="Q56" s="1"/>
    </row>
    <row r="57" spans="1:21" ht="15" customHeight="1" x14ac:dyDescent="0.25">
      <c r="B57" s="12">
        <v>11</v>
      </c>
      <c r="C57" s="14" t="s">
        <v>4</v>
      </c>
      <c r="D57" s="199" t="s">
        <v>20</v>
      </c>
      <c r="E57" s="200"/>
      <c r="F57" s="208" t="s">
        <v>53</v>
      </c>
      <c r="G57" s="209"/>
      <c r="H57" s="209"/>
      <c r="I57" s="209"/>
      <c r="J57" s="209"/>
      <c r="K57" s="209"/>
      <c r="L57" s="209"/>
      <c r="M57" s="209"/>
      <c r="N57" s="210"/>
      <c r="O57" s="13"/>
      <c r="P57" s="20"/>
      <c r="Q57" s="1"/>
    </row>
    <row r="58" spans="1:21" ht="15" customHeight="1" x14ac:dyDescent="0.25">
      <c r="B58" s="12"/>
      <c r="C58" s="14"/>
      <c r="D58" s="219"/>
      <c r="E58" s="220"/>
      <c r="F58" s="177" t="s">
        <v>134</v>
      </c>
      <c r="G58" s="178"/>
      <c r="H58" s="178"/>
      <c r="I58" s="178"/>
      <c r="J58" s="178"/>
      <c r="K58" s="178"/>
      <c r="L58" s="178"/>
      <c r="M58" s="178"/>
      <c r="N58" s="179"/>
      <c r="O58" s="27"/>
      <c r="P58" s="20"/>
      <c r="Q58" s="1"/>
    </row>
    <row r="59" spans="1:21" ht="15" customHeight="1" x14ac:dyDescent="0.25">
      <c r="B59" s="12"/>
      <c r="C59" s="14"/>
      <c r="D59" s="219"/>
      <c r="E59" s="220"/>
      <c r="F59" s="180"/>
      <c r="G59" s="181"/>
      <c r="H59" s="181"/>
      <c r="I59" s="181"/>
      <c r="J59" s="181"/>
      <c r="K59" s="181"/>
      <c r="L59" s="181"/>
      <c r="M59" s="181"/>
      <c r="N59" s="182"/>
      <c r="O59" s="13"/>
      <c r="P59" s="41"/>
      <c r="Q59" s="5"/>
    </row>
    <row r="60" spans="1:21" ht="13.9" customHeight="1" x14ac:dyDescent="0.25">
      <c r="B60" s="12"/>
      <c r="C60" s="14"/>
      <c r="E60" s="34"/>
      <c r="F60" s="34"/>
      <c r="G60" s="34"/>
      <c r="H60" s="34"/>
      <c r="I60" s="34"/>
      <c r="J60" s="34"/>
      <c r="K60" s="34"/>
      <c r="L60" s="34"/>
      <c r="M60" s="34"/>
      <c r="N60" s="34"/>
      <c r="O60" s="13"/>
      <c r="P60" s="38"/>
      <c r="Q60" s="8"/>
    </row>
    <row r="61" spans="1:21" ht="15" customHeight="1" x14ac:dyDescent="0.25">
      <c r="B61" s="12"/>
      <c r="D61" s="81" t="s">
        <v>48</v>
      </c>
      <c r="E61" s="146" t="s">
        <v>134</v>
      </c>
      <c r="F61" s="147"/>
      <c r="G61" s="147"/>
      <c r="H61" s="147"/>
      <c r="I61" s="147"/>
      <c r="J61" s="147"/>
      <c r="K61" s="147"/>
      <c r="L61" s="147"/>
      <c r="M61" s="147"/>
      <c r="N61" s="148"/>
      <c r="O61" s="13"/>
      <c r="P61" s="51"/>
      <c r="R61" s="92"/>
      <c r="S61" s="92"/>
      <c r="T61" s="92"/>
      <c r="U61" s="89"/>
    </row>
    <row r="62" spans="1:21" ht="15" customHeight="1" x14ac:dyDescent="0.25">
      <c r="B62" s="12"/>
      <c r="C62" s="22" t="s">
        <v>21</v>
      </c>
      <c r="D62" s="31"/>
      <c r="E62" s="149"/>
      <c r="F62" s="150"/>
      <c r="G62" s="150"/>
      <c r="H62" s="150"/>
      <c r="I62" s="150"/>
      <c r="J62" s="150"/>
      <c r="K62" s="150"/>
      <c r="L62" s="150"/>
      <c r="M62" s="150"/>
      <c r="N62" s="151"/>
      <c r="O62" s="16"/>
      <c r="P62" s="51"/>
      <c r="Q62" s="92"/>
      <c r="R62" s="92"/>
      <c r="S62" s="92"/>
      <c r="T62" s="92"/>
    </row>
    <row r="63" spans="1:21" ht="15" customHeight="1" x14ac:dyDescent="0.25">
      <c r="A63" s="26" t="s">
        <v>23</v>
      </c>
      <c r="B63" s="12"/>
      <c r="C63" s="22" t="s">
        <v>22</v>
      </c>
      <c r="D63" s="31"/>
      <c r="E63" s="152"/>
      <c r="F63" s="153"/>
      <c r="G63" s="153"/>
      <c r="H63" s="153"/>
      <c r="I63" s="153"/>
      <c r="J63" s="153"/>
      <c r="K63" s="153"/>
      <c r="L63" s="153"/>
      <c r="M63" s="153"/>
      <c r="N63" s="154"/>
      <c r="O63" s="16"/>
      <c r="P63" s="52"/>
      <c r="Q63" s="92"/>
      <c r="R63" s="92"/>
      <c r="S63" s="92"/>
      <c r="T63" s="92"/>
    </row>
    <row r="64" spans="1:21" ht="13.9" customHeight="1" x14ac:dyDescent="0.25">
      <c r="B64" s="12"/>
      <c r="C64" s="14"/>
      <c r="G64" s="77"/>
      <c r="H64" s="4"/>
      <c r="I64" s="4"/>
      <c r="J64" s="4"/>
      <c r="K64" s="4"/>
      <c r="L64" s="4"/>
      <c r="M64" s="4"/>
      <c r="N64" s="4"/>
      <c r="O64" s="16"/>
      <c r="P64" s="21"/>
      <c r="Q64" s="1"/>
    </row>
    <row r="65" spans="1:20" ht="15" customHeight="1" x14ac:dyDescent="0.25">
      <c r="A65" s="26"/>
      <c r="B65" s="12"/>
      <c r="D65" s="22"/>
      <c r="E65" s="139" t="s">
        <v>48</v>
      </c>
      <c r="F65" s="207" t="s">
        <v>134</v>
      </c>
      <c r="G65" s="207"/>
      <c r="H65" s="207"/>
      <c r="I65" s="207"/>
      <c r="J65" s="207"/>
      <c r="K65" s="207"/>
      <c r="L65" s="207"/>
      <c r="M65" s="207"/>
      <c r="N65" s="207"/>
      <c r="O65" s="16"/>
      <c r="P65" s="175"/>
      <c r="Q65" s="176"/>
      <c r="R65" s="176"/>
      <c r="S65" s="176"/>
      <c r="T65" s="176"/>
    </row>
    <row r="66" spans="1:20" ht="15" customHeight="1" x14ac:dyDescent="0.25">
      <c r="B66" s="12"/>
      <c r="D66" s="23" t="s">
        <v>132</v>
      </c>
      <c r="E66" s="80"/>
      <c r="F66" s="207"/>
      <c r="G66" s="207"/>
      <c r="H66" s="207"/>
      <c r="I66" s="207"/>
      <c r="J66" s="207"/>
      <c r="K66" s="207"/>
      <c r="L66" s="207"/>
      <c r="M66" s="207"/>
      <c r="N66" s="207"/>
      <c r="O66" s="13"/>
      <c r="P66" s="20"/>
      <c r="Q66" s="84"/>
      <c r="R66" s="15"/>
      <c r="S66" s="15"/>
      <c r="T66" s="15"/>
    </row>
    <row r="67" spans="1:20" ht="15" customHeight="1" x14ac:dyDescent="0.25">
      <c r="B67" s="12"/>
      <c r="D67" s="23" t="s">
        <v>133</v>
      </c>
      <c r="E67" s="80"/>
      <c r="F67" s="207"/>
      <c r="G67" s="207"/>
      <c r="H67" s="207"/>
      <c r="I67" s="207"/>
      <c r="J67" s="207"/>
      <c r="K67" s="207"/>
      <c r="L67" s="207"/>
      <c r="M67" s="207"/>
      <c r="N67" s="207"/>
      <c r="O67" s="16"/>
      <c r="P67" s="38"/>
      <c r="Q67" s="15"/>
      <c r="R67" s="15"/>
      <c r="S67" s="15"/>
      <c r="T67" s="15"/>
    </row>
    <row r="68" spans="1:20" ht="15" customHeight="1" x14ac:dyDescent="0.25">
      <c r="B68" s="12"/>
      <c r="D68" s="23" t="s">
        <v>36</v>
      </c>
      <c r="E68" s="138"/>
      <c r="F68" s="207"/>
      <c r="G68" s="207"/>
      <c r="H68" s="207"/>
      <c r="I68" s="207"/>
      <c r="J68" s="207"/>
      <c r="K68" s="207"/>
      <c r="L68" s="207"/>
      <c r="M68" s="207"/>
      <c r="N68" s="207"/>
      <c r="O68" s="16"/>
      <c r="P68" s="38"/>
      <c r="Q68" s="15"/>
      <c r="R68" s="15"/>
      <c r="S68" s="15"/>
      <c r="T68" s="15"/>
    </row>
    <row r="69" spans="1:20" ht="13.9" customHeight="1" x14ac:dyDescent="0.25">
      <c r="B69" s="12"/>
      <c r="D69" s="23"/>
      <c r="E69" s="50"/>
      <c r="F69" s="16"/>
      <c r="G69" s="50"/>
      <c r="H69" s="50"/>
      <c r="I69" s="16"/>
      <c r="J69" s="16"/>
      <c r="K69" s="4"/>
      <c r="L69" s="4"/>
      <c r="M69" s="4"/>
      <c r="N69" s="4"/>
      <c r="P69" s="38"/>
      <c r="R69" s="15"/>
      <c r="S69" s="15"/>
      <c r="T69" s="15"/>
    </row>
    <row r="70" spans="1:20" ht="15" customHeight="1" x14ac:dyDescent="0.25">
      <c r="A70" s="26" t="s">
        <v>23</v>
      </c>
      <c r="B70" s="12">
        <v>12</v>
      </c>
      <c r="C70" s="8" t="s">
        <v>37</v>
      </c>
      <c r="F70" s="81" t="s">
        <v>48</v>
      </c>
      <c r="G70" s="188" t="s">
        <v>134</v>
      </c>
      <c r="H70" s="189"/>
      <c r="I70" s="189"/>
      <c r="J70" s="189"/>
      <c r="K70" s="189"/>
      <c r="L70" s="189"/>
      <c r="M70" s="189"/>
      <c r="N70" s="190"/>
      <c r="P70" s="20"/>
      <c r="R70" s="15"/>
      <c r="S70" s="15"/>
      <c r="T70" s="15"/>
    </row>
    <row r="71" spans="1:20" ht="15" customHeight="1" x14ac:dyDescent="0.25">
      <c r="A71" s="26"/>
      <c r="B71" s="12"/>
      <c r="F71" s="80"/>
      <c r="G71" s="191"/>
      <c r="H71" s="192"/>
      <c r="I71" s="192"/>
      <c r="J71" s="192"/>
      <c r="K71" s="192"/>
      <c r="L71" s="192"/>
      <c r="M71" s="192"/>
      <c r="N71" s="193"/>
      <c r="O71" s="16"/>
      <c r="P71" s="20"/>
      <c r="Q71" s="15"/>
      <c r="R71" s="15"/>
      <c r="S71" s="15"/>
      <c r="T71" s="15"/>
    </row>
    <row r="72" spans="1:20" ht="15" customHeight="1" x14ac:dyDescent="0.25">
      <c r="A72" s="26" t="s">
        <v>23</v>
      </c>
      <c r="B72" s="12">
        <v>13</v>
      </c>
      <c r="C72" s="8" t="s">
        <v>35</v>
      </c>
      <c r="D72" s="50"/>
      <c r="I72" s="50"/>
      <c r="J72" s="50"/>
      <c r="K72" s="57"/>
      <c r="P72" s="38"/>
      <c r="Q72" s="15"/>
      <c r="R72" s="15"/>
      <c r="S72" s="15"/>
      <c r="T72" s="15"/>
    </row>
    <row r="73" spans="1:20" ht="15" customHeight="1" x14ac:dyDescent="0.25">
      <c r="B73" s="12"/>
      <c r="C73" s="142" t="s">
        <v>40</v>
      </c>
      <c r="D73" s="80"/>
      <c r="E73" s="212"/>
      <c r="F73" s="213"/>
      <c r="G73" s="214"/>
      <c r="H73" s="203" t="s">
        <v>134</v>
      </c>
      <c r="I73" s="203"/>
      <c r="J73" s="203"/>
      <c r="K73" s="203"/>
      <c r="L73" s="203"/>
      <c r="M73" s="203"/>
      <c r="N73" s="203"/>
      <c r="O73" s="40"/>
      <c r="P73" s="20"/>
      <c r="R73" s="15"/>
      <c r="S73" s="15"/>
      <c r="T73" s="15"/>
    </row>
    <row r="74" spans="1:20" ht="15" customHeight="1" x14ac:dyDescent="0.25">
      <c r="B74" s="12"/>
      <c r="C74" s="143" t="s">
        <v>41</v>
      </c>
      <c r="D74" s="80"/>
      <c r="E74" s="155" t="s">
        <v>44</v>
      </c>
      <c r="F74" s="156"/>
      <c r="G74" s="80"/>
      <c r="H74" s="203"/>
      <c r="I74" s="203"/>
      <c r="J74" s="203"/>
      <c r="K74" s="203"/>
      <c r="L74" s="203"/>
      <c r="M74" s="203"/>
      <c r="N74" s="203"/>
      <c r="O74" s="40"/>
      <c r="P74" s="20"/>
      <c r="Q74" s="15"/>
      <c r="R74" s="15"/>
      <c r="S74" s="15"/>
      <c r="T74" s="15"/>
    </row>
    <row r="75" spans="1:20" ht="15" customHeight="1" x14ac:dyDescent="0.25">
      <c r="B75" s="12"/>
      <c r="C75" s="143" t="s">
        <v>42</v>
      </c>
      <c r="D75" s="80"/>
      <c r="E75" s="155" t="s">
        <v>45</v>
      </c>
      <c r="F75" s="156"/>
      <c r="G75" s="80"/>
      <c r="H75" s="203"/>
      <c r="I75" s="203"/>
      <c r="J75" s="203"/>
      <c r="K75" s="203"/>
      <c r="L75" s="203"/>
      <c r="M75" s="203"/>
      <c r="N75" s="203"/>
      <c r="O75" s="40"/>
      <c r="P75" s="20"/>
      <c r="Q75" s="15"/>
      <c r="R75" s="15"/>
      <c r="S75" s="15"/>
      <c r="T75" s="15"/>
    </row>
    <row r="76" spans="1:20" ht="15" customHeight="1" x14ac:dyDescent="0.25">
      <c r="B76" s="12"/>
      <c r="C76" s="143" t="s">
        <v>43</v>
      </c>
      <c r="D76" s="80"/>
      <c r="E76" s="155" t="s">
        <v>46</v>
      </c>
      <c r="F76" s="156"/>
      <c r="G76" s="80"/>
      <c r="H76" s="203"/>
      <c r="I76" s="203"/>
      <c r="J76" s="203"/>
      <c r="K76" s="203"/>
      <c r="L76" s="203"/>
      <c r="M76" s="203"/>
      <c r="N76" s="203"/>
      <c r="O76" s="15"/>
      <c r="P76" s="20"/>
      <c r="R76" s="15"/>
      <c r="S76" s="15"/>
      <c r="T76" s="15"/>
    </row>
    <row r="77" spans="1:20" ht="15" customHeight="1" x14ac:dyDescent="0.25">
      <c r="B77" s="12"/>
      <c r="D77" s="16"/>
      <c r="E77" s="16"/>
      <c r="F77" s="16"/>
      <c r="G77" s="16"/>
      <c r="H77" s="16"/>
      <c r="I77" s="16"/>
      <c r="J77" s="16"/>
      <c r="K77" s="16"/>
      <c r="L77" s="13"/>
      <c r="M77" s="13"/>
      <c r="N77" s="13"/>
      <c r="O77" s="15"/>
      <c r="P77" s="53"/>
      <c r="Q77" s="15"/>
      <c r="R77" s="15"/>
      <c r="S77" s="15"/>
      <c r="T77" s="15"/>
    </row>
    <row r="78" spans="1:20" ht="15" customHeight="1" x14ac:dyDescent="0.25">
      <c r="B78" s="12">
        <v>14</v>
      </c>
      <c r="C78" s="8" t="s">
        <v>33</v>
      </c>
      <c r="F78" s="81" t="s">
        <v>48</v>
      </c>
      <c r="G78" s="188" t="s">
        <v>134</v>
      </c>
      <c r="H78" s="189"/>
      <c r="I78" s="189"/>
      <c r="J78" s="189"/>
      <c r="K78" s="189"/>
      <c r="L78" s="189"/>
      <c r="M78" s="189"/>
      <c r="N78" s="190"/>
      <c r="O78" s="15"/>
      <c r="P78" s="53"/>
      <c r="Q78" s="15"/>
      <c r="R78" s="15"/>
      <c r="S78" s="15"/>
      <c r="T78" s="15"/>
    </row>
    <row r="79" spans="1:20" ht="15" customHeight="1" x14ac:dyDescent="0.25">
      <c r="B79" s="12"/>
      <c r="D79" s="3"/>
      <c r="E79" s="3"/>
      <c r="F79" s="42"/>
      <c r="G79" s="191"/>
      <c r="H79" s="192"/>
      <c r="I79" s="192"/>
      <c r="J79" s="192"/>
      <c r="K79" s="192"/>
      <c r="L79" s="192"/>
      <c r="M79" s="192"/>
      <c r="N79" s="193"/>
      <c r="O79" s="15"/>
      <c r="P79" s="53"/>
      <c r="Q79" s="15"/>
      <c r="R79" s="15"/>
      <c r="S79" s="15"/>
      <c r="T79" s="15"/>
    </row>
    <row r="80" spans="1:20" ht="15" customHeight="1" x14ac:dyDescent="0.25">
      <c r="B80" s="12"/>
      <c r="F80" s="6"/>
      <c r="G80" s="83"/>
      <c r="H80" s="13"/>
      <c r="I80" s="57"/>
      <c r="J80" s="57"/>
      <c r="K80" s="8"/>
      <c r="O80" s="13"/>
      <c r="P80" s="53"/>
      <c r="Q80" s="15"/>
      <c r="R80" s="15"/>
      <c r="S80" s="15"/>
      <c r="T80" s="15"/>
    </row>
    <row r="81" spans="1:20" ht="15" customHeight="1" x14ac:dyDescent="0.25">
      <c r="B81" s="12">
        <v>15</v>
      </c>
      <c r="C81" s="8" t="s">
        <v>34</v>
      </c>
      <c r="F81" s="42"/>
      <c r="G81" s="215" t="s">
        <v>134</v>
      </c>
      <c r="H81" s="216"/>
      <c r="I81" s="216"/>
      <c r="J81" s="216"/>
      <c r="K81" s="216"/>
      <c r="L81" s="216"/>
      <c r="M81" s="216"/>
      <c r="N81" s="217"/>
      <c r="O81" s="67"/>
      <c r="P81" s="4"/>
      <c r="Q81" s="8"/>
    </row>
    <row r="82" spans="1:20" ht="15" customHeight="1" x14ac:dyDescent="0.25">
      <c r="B82" s="12"/>
      <c r="F82" s="6"/>
      <c r="G82" s="83"/>
      <c r="H82" s="13"/>
      <c r="I82" s="57"/>
      <c r="J82" s="57"/>
      <c r="K82" s="8"/>
      <c r="P82" s="21"/>
    </row>
    <row r="83" spans="1:20" ht="15" customHeight="1" x14ac:dyDescent="0.25">
      <c r="B83" s="12">
        <v>16</v>
      </c>
      <c r="C83" s="8" t="s">
        <v>143</v>
      </c>
      <c r="F83" s="42"/>
      <c r="G83" s="215" t="s">
        <v>134</v>
      </c>
      <c r="H83" s="216"/>
      <c r="I83" s="216"/>
      <c r="J83" s="216"/>
      <c r="K83" s="216"/>
      <c r="L83" s="216"/>
      <c r="M83" s="216"/>
      <c r="N83" s="217"/>
      <c r="P83" s="38"/>
      <c r="Q83" s="8" t="s">
        <v>56</v>
      </c>
      <c r="T83" s="11"/>
    </row>
    <row r="84" spans="1:20" ht="15" customHeight="1" x14ac:dyDescent="0.25">
      <c r="O84" s="8"/>
      <c r="P84" s="20"/>
    </row>
    <row r="85" spans="1:20" ht="15" customHeight="1" x14ac:dyDescent="0.25">
      <c r="B85" s="12">
        <v>17</v>
      </c>
      <c r="C85" s="8" t="s">
        <v>122</v>
      </c>
      <c r="F85" s="16"/>
      <c r="G85" s="16"/>
      <c r="H85" s="16"/>
      <c r="I85" s="16"/>
      <c r="J85" s="16"/>
      <c r="K85" s="16"/>
      <c r="L85" s="16"/>
      <c r="M85" s="16"/>
      <c r="N85" s="16"/>
      <c r="P85" s="53"/>
      <c r="Q85" s="218"/>
      <c r="R85" s="218"/>
      <c r="S85" s="218"/>
      <c r="T85" s="218"/>
    </row>
    <row r="86" spans="1:20" ht="15" customHeight="1" x14ac:dyDescent="0.25">
      <c r="C86" s="146" t="s">
        <v>134</v>
      </c>
      <c r="D86" s="147"/>
      <c r="E86" s="147"/>
      <c r="F86" s="147"/>
      <c r="G86" s="147"/>
      <c r="H86" s="147"/>
      <c r="I86" s="147"/>
      <c r="J86" s="147"/>
      <c r="K86" s="147"/>
      <c r="L86" s="147"/>
      <c r="M86" s="147"/>
      <c r="N86" s="148"/>
      <c r="P86" s="20"/>
      <c r="Q86" s="211" t="s">
        <v>47</v>
      </c>
      <c r="R86" s="211"/>
      <c r="S86" s="211"/>
      <c r="T86" s="211"/>
    </row>
    <row r="87" spans="1:20" ht="15" customHeight="1" x14ac:dyDescent="0.25">
      <c r="A87" s="8"/>
      <c r="C87" s="152"/>
      <c r="D87" s="153"/>
      <c r="E87" s="153"/>
      <c r="F87" s="153"/>
      <c r="G87" s="153"/>
      <c r="H87" s="153"/>
      <c r="I87" s="153"/>
      <c r="J87" s="153"/>
      <c r="K87" s="153"/>
      <c r="L87" s="153"/>
      <c r="M87" s="153"/>
      <c r="N87" s="154"/>
      <c r="P87" s="38"/>
      <c r="Q87" s="24"/>
    </row>
    <row r="88" spans="1:20" ht="15" customHeight="1" x14ac:dyDescent="0.25">
      <c r="O88" s="8"/>
      <c r="P88" s="20"/>
      <c r="Q88" s="8" t="s">
        <v>55</v>
      </c>
    </row>
    <row r="89" spans="1:20" ht="15" customHeight="1" x14ac:dyDescent="0.25">
      <c r="A89" s="54" t="s">
        <v>23</v>
      </c>
      <c r="C89" s="43" t="s">
        <v>144</v>
      </c>
      <c r="D89" s="43"/>
      <c r="E89" s="43"/>
      <c r="F89" s="43"/>
      <c r="G89" s="82"/>
      <c r="H89" s="82"/>
      <c r="I89" s="43"/>
      <c r="J89" s="43"/>
      <c r="K89" s="43"/>
      <c r="P89" s="20"/>
    </row>
    <row r="90" spans="1:20" ht="15" customHeight="1" x14ac:dyDescent="0.25">
      <c r="A90" s="8"/>
      <c r="B90" s="12">
        <v>18</v>
      </c>
      <c r="C90" s="8" t="s">
        <v>9</v>
      </c>
      <c r="L90" s="43"/>
      <c r="M90" s="43"/>
      <c r="N90" s="43"/>
      <c r="P90" s="55"/>
      <c r="Q90" s="218"/>
      <c r="R90" s="218"/>
      <c r="S90" s="218"/>
      <c r="T90" s="218"/>
    </row>
    <row r="91" spans="1:20" ht="15" customHeight="1" x14ac:dyDescent="0.25">
      <c r="A91" s="43"/>
      <c r="C91" s="194" t="s">
        <v>134</v>
      </c>
      <c r="D91" s="194"/>
      <c r="E91" s="194"/>
      <c r="F91" s="194"/>
      <c r="G91" s="194"/>
      <c r="H91" s="194"/>
      <c r="I91" s="194"/>
      <c r="J91" s="194"/>
      <c r="K91" s="194"/>
      <c r="L91" s="194"/>
      <c r="M91" s="194"/>
      <c r="N91" s="194"/>
      <c r="O91" s="75"/>
      <c r="P91" s="55"/>
      <c r="Q91" s="211" t="s">
        <v>51</v>
      </c>
      <c r="R91" s="211"/>
      <c r="S91" s="211"/>
      <c r="T91" s="211"/>
    </row>
    <row r="92" spans="1:20" ht="15" customHeight="1" x14ac:dyDescent="0.25">
      <c r="A92" s="43"/>
      <c r="C92" s="194"/>
      <c r="D92" s="194"/>
      <c r="E92" s="194"/>
      <c r="F92" s="194"/>
      <c r="G92" s="194"/>
      <c r="H92" s="194"/>
      <c r="I92" s="194"/>
      <c r="J92" s="194"/>
      <c r="K92" s="194"/>
      <c r="L92" s="194"/>
      <c r="M92" s="194"/>
      <c r="N92" s="194"/>
      <c r="O92" s="75"/>
      <c r="P92" s="55"/>
      <c r="Q92" s="24"/>
      <c r="R92" s="24"/>
      <c r="S92" s="24"/>
      <c r="T92" s="24"/>
    </row>
    <row r="93" spans="1:20" ht="15" customHeight="1" x14ac:dyDescent="0.25">
      <c r="A93" s="43"/>
      <c r="C93" s="194"/>
      <c r="D93" s="194"/>
      <c r="E93" s="194"/>
      <c r="F93" s="194"/>
      <c r="G93" s="194"/>
      <c r="H93" s="194"/>
      <c r="I93" s="194"/>
      <c r="J93" s="194"/>
      <c r="K93" s="194"/>
      <c r="L93" s="194"/>
      <c r="M93" s="194"/>
      <c r="N93" s="194"/>
      <c r="O93" s="75"/>
      <c r="P93" s="55"/>
      <c r="Q93" s="24"/>
      <c r="R93" s="24"/>
      <c r="S93" s="24"/>
      <c r="T93" s="24"/>
    </row>
    <row r="94" spans="1:20" ht="15" customHeight="1" x14ac:dyDescent="0.25">
      <c r="C94" s="194"/>
      <c r="D94" s="194"/>
      <c r="E94" s="194"/>
      <c r="F94" s="194"/>
      <c r="G94" s="194"/>
      <c r="H94" s="194"/>
      <c r="I94" s="194"/>
      <c r="J94" s="194"/>
      <c r="K94" s="194"/>
      <c r="L94" s="194"/>
      <c r="M94" s="194"/>
      <c r="N94" s="194"/>
      <c r="O94" s="75"/>
      <c r="P94" s="20"/>
      <c r="T94" s="11"/>
    </row>
    <row r="95" spans="1:20" ht="15" customHeight="1" x14ac:dyDescent="0.25">
      <c r="C95" s="194"/>
      <c r="D95" s="194"/>
      <c r="E95" s="194"/>
      <c r="F95" s="194"/>
      <c r="G95" s="194"/>
      <c r="H95" s="194"/>
      <c r="I95" s="194"/>
      <c r="J95" s="194"/>
      <c r="K95" s="194"/>
      <c r="L95" s="194"/>
      <c r="M95" s="194"/>
      <c r="N95" s="194"/>
      <c r="O95" s="75"/>
      <c r="P95" s="56"/>
      <c r="Q95" s="8"/>
    </row>
    <row r="96" spans="1:20" ht="15" customHeight="1" x14ac:dyDescent="0.25">
      <c r="P96" s="56"/>
    </row>
    <row r="97" spans="16:16" ht="15" customHeight="1" x14ac:dyDescent="0.25">
      <c r="P97" s="56"/>
    </row>
    <row r="98" spans="16:16" ht="15" customHeight="1" x14ac:dyDescent="0.25">
      <c r="P98" s="20"/>
    </row>
  </sheetData>
  <mergeCells count="54">
    <mergeCell ref="G46:H46"/>
    <mergeCell ref="Q91:T91"/>
    <mergeCell ref="C91:N95"/>
    <mergeCell ref="E73:G73"/>
    <mergeCell ref="P35:T35"/>
    <mergeCell ref="P65:T65"/>
    <mergeCell ref="G83:N83"/>
    <mergeCell ref="Q85:T85"/>
    <mergeCell ref="Q86:T86"/>
    <mergeCell ref="G78:N79"/>
    <mergeCell ref="G81:N81"/>
    <mergeCell ref="Q90:T90"/>
    <mergeCell ref="D58:E58"/>
    <mergeCell ref="D59:E59"/>
    <mergeCell ref="D44:E44"/>
    <mergeCell ref="D45:E45"/>
    <mergeCell ref="G45:H45"/>
    <mergeCell ref="D57:E57"/>
    <mergeCell ref="H19:N19"/>
    <mergeCell ref="H20:N22"/>
    <mergeCell ref="H73:N76"/>
    <mergeCell ref="G47:H47"/>
    <mergeCell ref="I45:L45"/>
    <mergeCell ref="M45:N45"/>
    <mergeCell ref="I46:L46"/>
    <mergeCell ref="M46:N46"/>
    <mergeCell ref="I43:L43"/>
    <mergeCell ref="M43:N43"/>
    <mergeCell ref="F65:N68"/>
    <mergeCell ref="G70:N71"/>
    <mergeCell ref="F51:N55"/>
    <mergeCell ref="F57:N57"/>
    <mergeCell ref="P7:T7"/>
    <mergeCell ref="B8:N10"/>
    <mergeCell ref="P23:T23"/>
    <mergeCell ref="F58:N59"/>
    <mergeCell ref="Q28:T28"/>
    <mergeCell ref="I47:L47"/>
    <mergeCell ref="M47:N47"/>
    <mergeCell ref="G44:H44"/>
    <mergeCell ref="I44:L44"/>
    <mergeCell ref="M44:N44"/>
    <mergeCell ref="C48:N49"/>
    <mergeCell ref="G24:N25"/>
    <mergeCell ref="F27:N33"/>
    <mergeCell ref="F35:N37"/>
    <mergeCell ref="F40:N41"/>
    <mergeCell ref="G43:H43"/>
    <mergeCell ref="D4:L4"/>
    <mergeCell ref="D5:L5"/>
    <mergeCell ref="C17:L17"/>
    <mergeCell ref="D15:N15"/>
    <mergeCell ref="M17:N17"/>
    <mergeCell ref="H12:N12"/>
  </mergeCells>
  <hyperlinks>
    <hyperlink ref="Q12" r:id="rId1" xr:uid="{00000000-0004-0000-0000-000000000000}"/>
    <hyperlink ref="Q13" r:id="rId2" xr:uid="{00000000-0004-0000-0000-000001000000}"/>
    <hyperlink ref="Q14" r:id="rId3" xr:uid="{00000000-0004-0000-0000-000002000000}"/>
    <hyperlink ref="Q15" r:id="rId4" xr:uid="{00000000-0004-0000-0000-000003000000}"/>
    <hyperlink ref="Q17" r:id="rId5" display="Department of Safety Trailer List " xr:uid="{00000000-0004-0000-0000-000004000000}"/>
    <hyperlink ref="Q19" r:id="rId6" xr:uid="{00000000-0004-0000-0000-000005000000}"/>
  </hyperlinks>
  <pageMargins left="0.7" right="0.7" top="0.75" bottom="0.75" header="0.3" footer="0.3"/>
  <pageSetup scale="93" fitToHeight="0" orientation="landscape" r:id="rId7"/>
  <headerFooter>
    <oddFooter>&amp;L&amp;8&amp;Z&amp;F&amp;A&amp;R&amp;8Page &amp;P of &amp;N</oddFooter>
  </headerFooter>
  <rowBreaks count="2" manualBreakCount="2">
    <brk id="38" max="19" man="1"/>
    <brk id="68" max="19" man="1"/>
  </rowBreaks>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45"/>
  <sheetViews>
    <sheetView view="pageLayout" zoomScaleNormal="100" workbookViewId="0">
      <selection activeCell="M17" sqref="M17"/>
    </sheetView>
  </sheetViews>
  <sheetFormatPr defaultRowHeight="15" x14ac:dyDescent="0.25"/>
  <sheetData>
    <row r="1" spans="1:15" ht="15" customHeight="1" x14ac:dyDescent="0.25">
      <c r="A1" s="235" t="s">
        <v>128</v>
      </c>
      <c r="B1" s="235"/>
      <c r="C1" s="235"/>
      <c r="D1" s="235"/>
      <c r="E1" s="235"/>
      <c r="F1" s="235"/>
      <c r="G1" s="235"/>
      <c r="H1" s="235"/>
      <c r="I1" s="235"/>
      <c r="J1" s="235"/>
      <c r="K1" s="235"/>
      <c r="L1" s="235"/>
      <c r="M1" s="235"/>
    </row>
    <row r="2" spans="1:15" ht="15" customHeight="1" x14ac:dyDescent="0.25">
      <c r="A2" s="235"/>
      <c r="B2" s="235"/>
      <c r="C2" s="235"/>
      <c r="D2" s="235"/>
      <c r="E2" s="235"/>
      <c r="F2" s="235"/>
      <c r="G2" s="235"/>
      <c r="H2" s="235"/>
      <c r="I2" s="235"/>
      <c r="J2" s="235"/>
      <c r="K2" s="235"/>
      <c r="L2" s="235"/>
      <c r="M2" s="235"/>
    </row>
    <row r="3" spans="1:15" s="8" customFormat="1" ht="15" customHeight="1" x14ac:dyDescent="0.25">
      <c r="A3" s="7" t="s">
        <v>58</v>
      </c>
      <c r="C3" s="135"/>
      <c r="D3" s="135"/>
      <c r="E3" s="135"/>
      <c r="F3" s="135"/>
      <c r="G3" s="135"/>
      <c r="I3" s="6"/>
      <c r="J3" s="23" t="s">
        <v>7</v>
      </c>
      <c r="K3" s="135"/>
      <c r="L3" s="23" t="s">
        <v>59</v>
      </c>
      <c r="M3" s="136"/>
      <c r="O3" s="9"/>
    </row>
    <row r="4" spans="1:15" s="8" customFormat="1" ht="15" customHeight="1" x14ac:dyDescent="0.25">
      <c r="A4" s="7" t="s">
        <v>60</v>
      </c>
      <c r="C4" s="236"/>
      <c r="D4" s="236"/>
      <c r="E4" s="236"/>
      <c r="F4" s="236"/>
      <c r="G4" s="236"/>
      <c r="I4" s="6"/>
      <c r="J4" s="23" t="s">
        <v>8</v>
      </c>
      <c r="K4" s="93"/>
      <c r="L4" s="23" t="s">
        <v>59</v>
      </c>
      <c r="M4" s="93"/>
    </row>
    <row r="5" spans="1:15" s="8" customFormat="1" ht="15" customHeight="1" x14ac:dyDescent="0.25">
      <c r="A5" s="7" t="s">
        <v>61</v>
      </c>
      <c r="C5" s="236"/>
      <c r="D5" s="236"/>
      <c r="E5" s="236"/>
      <c r="F5" s="236"/>
      <c r="G5" s="236"/>
      <c r="I5" s="6"/>
      <c r="J5" s="23" t="s">
        <v>62</v>
      </c>
      <c r="K5" s="93"/>
      <c r="L5" s="94" t="s">
        <v>63</v>
      </c>
      <c r="M5" s="93"/>
    </row>
    <row r="8" spans="1:15" ht="15.75" thickBot="1" x14ac:dyDescent="0.3">
      <c r="B8" s="95" t="s">
        <v>64</v>
      </c>
    </row>
    <row r="9" spans="1:15" ht="15.75" thickBot="1" x14ac:dyDescent="0.3">
      <c r="B9" s="96"/>
      <c r="C9" s="97"/>
      <c r="D9" s="97"/>
      <c r="E9" s="97"/>
      <c r="F9" s="97"/>
      <c r="G9" s="97"/>
      <c r="H9" s="97"/>
      <c r="I9" s="97"/>
      <c r="J9" s="98" t="s">
        <v>65</v>
      </c>
      <c r="K9" s="237"/>
      <c r="L9" s="238"/>
    </row>
    <row r="10" spans="1:15" ht="15.75" thickBot="1" x14ac:dyDescent="0.3">
      <c r="B10" s="96"/>
      <c r="C10" s="97"/>
      <c r="D10" s="97"/>
      <c r="E10" s="97"/>
      <c r="F10" s="97"/>
      <c r="G10" s="97"/>
      <c r="H10" s="97"/>
      <c r="I10" s="97"/>
      <c r="J10" s="98" t="s">
        <v>66</v>
      </c>
      <c r="K10" s="237"/>
      <c r="L10" s="238"/>
    </row>
    <row r="11" spans="1:15" ht="15.75" thickBot="1" x14ac:dyDescent="0.3">
      <c r="B11" s="96"/>
      <c r="C11" s="97"/>
      <c r="D11" s="97"/>
      <c r="E11" s="97"/>
      <c r="F11" s="97"/>
      <c r="G11" s="97"/>
      <c r="H11" s="97"/>
      <c r="I11" s="97"/>
      <c r="J11" s="98" t="s">
        <v>67</v>
      </c>
      <c r="K11" s="99"/>
      <c r="L11" s="100" t="s">
        <v>68</v>
      </c>
    </row>
    <row r="12" spans="1:15" ht="15.75" thickBot="1" x14ac:dyDescent="0.3">
      <c r="B12" s="96"/>
      <c r="C12" s="97"/>
      <c r="D12" s="97"/>
      <c r="E12" s="97"/>
      <c r="F12" s="97"/>
      <c r="G12" s="97"/>
      <c r="H12" s="97"/>
      <c r="I12" s="97"/>
      <c r="J12" s="98" t="s">
        <v>69</v>
      </c>
      <c r="K12" s="101"/>
      <c r="L12" s="100" t="s">
        <v>70</v>
      </c>
    </row>
    <row r="13" spans="1:15" ht="15.75" thickBot="1" x14ac:dyDescent="0.3">
      <c r="B13" s="102"/>
      <c r="C13" s="103"/>
      <c r="D13" s="103"/>
      <c r="E13" s="103"/>
      <c r="F13" s="103"/>
      <c r="G13" s="103"/>
      <c r="H13" s="103"/>
      <c r="I13" s="103"/>
      <c r="J13" s="104" t="s">
        <v>108</v>
      </c>
      <c r="K13" s="105"/>
      <c r="L13" s="106" t="s">
        <v>70</v>
      </c>
    </row>
    <row r="14" spans="1:15" ht="15.75" thickBot="1" x14ac:dyDescent="0.3">
      <c r="B14" s="96"/>
      <c r="C14" s="98"/>
      <c r="D14" s="98"/>
      <c r="E14" s="97"/>
      <c r="F14" s="97"/>
      <c r="G14" s="97"/>
      <c r="H14" s="97"/>
      <c r="I14" s="97"/>
      <c r="J14" s="98" t="s">
        <v>109</v>
      </c>
      <c r="K14" s="101"/>
      <c r="L14" s="100" t="s">
        <v>70</v>
      </c>
    </row>
    <row r="15" spans="1:15" ht="15.75" thickBot="1" x14ac:dyDescent="0.3">
      <c r="B15" s="102"/>
      <c r="C15" s="103"/>
      <c r="D15" s="103"/>
      <c r="E15" s="103"/>
      <c r="F15" s="103"/>
      <c r="G15" s="103"/>
      <c r="H15" s="103"/>
      <c r="I15" s="103"/>
      <c r="J15" s="104" t="s">
        <v>71</v>
      </c>
      <c r="K15" s="105"/>
      <c r="L15" s="106" t="s">
        <v>72</v>
      </c>
    </row>
    <row r="16" spans="1:15" x14ac:dyDescent="0.25">
      <c r="B16" s="107"/>
      <c r="C16" s="108"/>
      <c r="D16" s="109"/>
      <c r="E16" s="108"/>
      <c r="F16" s="108"/>
      <c r="G16" s="108"/>
      <c r="H16" s="108"/>
      <c r="I16" s="108"/>
      <c r="J16" s="109" t="s">
        <v>111</v>
      </c>
      <c r="K16" s="239"/>
      <c r="L16" s="240"/>
    </row>
    <row r="17" spans="2:14" ht="15.75" thickBot="1" x14ac:dyDescent="0.3">
      <c r="B17" s="110"/>
      <c r="C17" s="111"/>
      <c r="D17" s="111"/>
      <c r="E17" s="111"/>
      <c r="F17" s="111"/>
      <c r="G17" s="111"/>
      <c r="H17" s="112"/>
      <c r="I17" s="111"/>
      <c r="J17" s="112" t="str">
        <f>IF(K16="Yes","Number of Additional Lanes:"," ")</f>
        <v xml:space="preserve"> </v>
      </c>
      <c r="K17" s="223"/>
      <c r="L17" s="224"/>
    </row>
    <row r="18" spans="2:14" x14ac:dyDescent="0.25">
      <c r="B18" s="102"/>
      <c r="C18" s="103"/>
      <c r="D18" s="103"/>
      <c r="E18" s="103"/>
      <c r="F18" s="103"/>
      <c r="G18" s="103"/>
      <c r="H18" s="104"/>
      <c r="I18" s="103"/>
      <c r="J18" s="104" t="s">
        <v>73</v>
      </c>
      <c r="K18" s="225"/>
      <c r="L18" s="226"/>
    </row>
    <row r="19" spans="2:14" x14ac:dyDescent="0.25">
      <c r="B19" s="102"/>
      <c r="C19" s="103"/>
      <c r="D19" s="103"/>
      <c r="E19" s="103"/>
      <c r="F19" s="103"/>
      <c r="G19" s="103"/>
      <c r="H19" s="104"/>
      <c r="I19" s="103"/>
      <c r="J19" s="104" t="str">
        <f>IF(K18="Yes","Total Width of Left Median Island(s) (ft):"," ")</f>
        <v xml:space="preserve"> </v>
      </c>
      <c r="K19" s="227"/>
      <c r="L19" s="228"/>
    </row>
    <row r="20" spans="2:14" ht="15.75" thickBot="1" x14ac:dyDescent="0.3">
      <c r="B20" s="110"/>
      <c r="C20" s="111"/>
      <c r="D20" s="111"/>
      <c r="E20" s="111"/>
      <c r="F20" s="111"/>
      <c r="G20" s="111"/>
      <c r="H20" s="112"/>
      <c r="I20" s="111"/>
      <c r="J20" s="112" t="str">
        <f>IF(K18="Yes","Total Width of Right Median Island(s) (ft):"," ")</f>
        <v xml:space="preserve"> </v>
      </c>
      <c r="K20" s="229"/>
      <c r="L20" s="230"/>
      <c r="M20" s="113"/>
      <c r="N20" s="113"/>
    </row>
    <row r="21" spans="2:14" x14ac:dyDescent="0.25">
      <c r="B21" s="114"/>
      <c r="C21" s="114"/>
      <c r="D21" s="114"/>
      <c r="E21" s="114"/>
      <c r="F21" s="114"/>
      <c r="G21" s="114"/>
      <c r="H21" s="115"/>
      <c r="I21" s="114"/>
      <c r="J21" s="115"/>
      <c r="K21" s="116"/>
      <c r="L21" s="116"/>
      <c r="M21" s="113"/>
      <c r="N21" s="113"/>
    </row>
    <row r="22" spans="2:14" x14ac:dyDescent="0.25">
      <c r="B22" s="114"/>
      <c r="C22" s="114"/>
      <c r="D22" s="114"/>
      <c r="E22" s="114"/>
      <c r="F22" s="114"/>
      <c r="G22" s="114"/>
      <c r="H22" s="115"/>
      <c r="I22" s="114"/>
      <c r="J22" s="115"/>
      <c r="K22" s="116"/>
      <c r="L22" s="116"/>
      <c r="M22" s="113"/>
      <c r="N22" s="113"/>
    </row>
    <row r="23" spans="2:14" x14ac:dyDescent="0.25">
      <c r="B23" s="114"/>
      <c r="C23" s="114"/>
      <c r="D23" s="114"/>
      <c r="E23" s="114"/>
      <c r="F23" s="114"/>
      <c r="G23" s="114"/>
      <c r="H23" s="115"/>
      <c r="I23" s="114"/>
      <c r="J23" s="115"/>
      <c r="K23" s="116"/>
      <c r="L23" s="116"/>
      <c r="M23" s="113"/>
      <c r="N23" s="113"/>
    </row>
    <row r="24" spans="2:14" x14ac:dyDescent="0.25">
      <c r="B24" s="114"/>
      <c r="C24" s="114"/>
      <c r="D24" s="114"/>
      <c r="E24" s="114"/>
      <c r="F24" s="114"/>
      <c r="G24" s="114"/>
      <c r="H24" s="115"/>
      <c r="I24" s="114"/>
      <c r="J24" s="115"/>
      <c r="K24" s="116"/>
      <c r="L24" s="116"/>
      <c r="M24" s="113"/>
      <c r="N24" s="113"/>
    </row>
    <row r="25" spans="2:14" x14ac:dyDescent="0.25">
      <c r="B25" s="114"/>
      <c r="C25" s="114"/>
      <c r="D25" s="114"/>
      <c r="E25" s="114"/>
      <c r="F25" s="114"/>
      <c r="G25" s="114"/>
      <c r="H25" s="115"/>
      <c r="I25" s="114"/>
      <c r="J25" s="115"/>
      <c r="K25" s="116"/>
      <c r="L25" s="116"/>
      <c r="M25" s="113"/>
      <c r="N25" s="113"/>
    </row>
    <row r="26" spans="2:14" x14ac:dyDescent="0.25">
      <c r="B26" s="114"/>
      <c r="C26" s="114"/>
      <c r="D26" s="114"/>
      <c r="E26" s="114"/>
      <c r="F26" s="114"/>
      <c r="G26" s="114"/>
      <c r="H26" s="115"/>
      <c r="I26" s="114"/>
      <c r="J26" s="115"/>
      <c r="K26" s="116"/>
      <c r="L26" s="116"/>
      <c r="M26" s="113"/>
      <c r="N26" s="113"/>
    </row>
    <row r="27" spans="2:14" x14ac:dyDescent="0.25">
      <c r="B27" s="114"/>
      <c r="C27" s="114"/>
      <c r="D27" s="114"/>
      <c r="E27" s="114"/>
      <c r="F27" s="114"/>
      <c r="G27" s="114"/>
      <c r="H27" s="115"/>
      <c r="I27" s="114"/>
      <c r="J27" s="115"/>
      <c r="K27" s="116"/>
      <c r="L27" s="116"/>
      <c r="M27" s="113"/>
      <c r="N27" s="113"/>
    </row>
    <row r="28" spans="2:14" x14ac:dyDescent="0.25">
      <c r="B28" s="114"/>
      <c r="C28" s="114"/>
      <c r="D28" s="114"/>
      <c r="E28" s="114"/>
      <c r="F28" s="114"/>
      <c r="G28" s="114"/>
      <c r="H28" s="115"/>
      <c r="I28" s="114"/>
      <c r="J28" s="115"/>
      <c r="K28" s="116"/>
      <c r="L28" s="116"/>
      <c r="M28" s="113"/>
      <c r="N28" s="113"/>
    </row>
    <row r="29" spans="2:14" x14ac:dyDescent="0.25">
      <c r="B29" s="114"/>
      <c r="C29" s="114"/>
      <c r="D29" s="114"/>
      <c r="E29" s="114"/>
      <c r="F29" s="114"/>
      <c r="G29" s="114"/>
      <c r="H29" s="115"/>
      <c r="I29" s="114"/>
      <c r="J29" s="115"/>
      <c r="K29" s="116"/>
      <c r="L29" s="116"/>
      <c r="M29" s="113"/>
      <c r="N29" s="113"/>
    </row>
    <row r="30" spans="2:14" x14ac:dyDescent="0.25">
      <c r="B30" s="114"/>
      <c r="C30" s="114"/>
      <c r="D30" s="114"/>
      <c r="E30" s="114"/>
      <c r="F30" s="114"/>
      <c r="G30" s="114"/>
      <c r="H30" s="115"/>
      <c r="I30" s="114"/>
      <c r="J30" s="115"/>
      <c r="K30" s="116"/>
      <c r="L30" s="116"/>
      <c r="M30" s="113"/>
      <c r="N30" s="113"/>
    </row>
    <row r="31" spans="2:14" x14ac:dyDescent="0.25">
      <c r="B31" s="114"/>
      <c r="C31" s="114"/>
      <c r="D31" s="114"/>
      <c r="E31" s="114"/>
      <c r="F31" s="114"/>
      <c r="G31" s="114"/>
      <c r="H31" s="115"/>
      <c r="I31" s="114"/>
      <c r="J31" s="115"/>
      <c r="K31" s="116"/>
      <c r="L31" s="116"/>
      <c r="M31" s="113"/>
      <c r="N31" s="113"/>
    </row>
    <row r="32" spans="2:14" x14ac:dyDescent="0.25">
      <c r="B32" s="114"/>
      <c r="C32" s="114"/>
      <c r="D32" s="114"/>
      <c r="E32" s="114"/>
      <c r="F32" s="114"/>
      <c r="G32" s="114"/>
      <c r="H32" s="115"/>
      <c r="I32" s="114"/>
      <c r="J32" s="115"/>
      <c r="K32" s="116"/>
      <c r="L32" s="116"/>
      <c r="M32" s="113"/>
      <c r="N32" s="113"/>
    </row>
    <row r="33" spans="2:14" x14ac:dyDescent="0.25">
      <c r="B33" s="114"/>
      <c r="C33" s="114"/>
      <c r="D33" s="114"/>
      <c r="E33" s="114"/>
      <c r="F33" s="114"/>
      <c r="G33" s="114"/>
      <c r="H33" s="115"/>
      <c r="I33" s="114"/>
      <c r="J33" s="115"/>
      <c r="K33" s="116"/>
      <c r="L33" s="116"/>
      <c r="M33" s="113"/>
      <c r="N33" s="113"/>
    </row>
    <row r="34" spans="2:14" x14ac:dyDescent="0.25">
      <c r="B34" s="114"/>
      <c r="C34" s="114"/>
      <c r="D34" s="114"/>
      <c r="E34" s="114"/>
      <c r="F34" s="114"/>
      <c r="G34" s="114"/>
      <c r="H34" s="115"/>
      <c r="I34" s="114"/>
      <c r="J34" s="115"/>
      <c r="K34" s="116"/>
      <c r="L34" s="116"/>
      <c r="M34" s="113"/>
      <c r="N34" s="113"/>
    </row>
    <row r="35" spans="2:14" x14ac:dyDescent="0.25">
      <c r="B35" s="114"/>
      <c r="C35" s="114"/>
      <c r="D35" s="114"/>
      <c r="E35" s="114"/>
      <c r="F35" s="114"/>
      <c r="G35" s="114"/>
      <c r="H35" s="115"/>
      <c r="I35" s="114"/>
      <c r="J35" s="115"/>
      <c r="K35" s="116"/>
      <c r="L35" s="116"/>
      <c r="M35" s="113"/>
      <c r="N35" s="113"/>
    </row>
    <row r="36" spans="2:14" x14ac:dyDescent="0.25">
      <c r="B36" s="114"/>
      <c r="C36" s="114"/>
      <c r="D36" s="114"/>
      <c r="E36" s="114"/>
      <c r="F36" s="114"/>
      <c r="G36" s="114"/>
      <c r="H36" s="115"/>
      <c r="I36" s="114"/>
      <c r="J36" s="115"/>
      <c r="K36" s="116"/>
      <c r="L36" s="116"/>
      <c r="M36" s="113"/>
      <c r="N36" s="113"/>
    </row>
    <row r="37" spans="2:14" x14ac:dyDescent="0.25">
      <c r="B37" s="114"/>
      <c r="C37" s="114"/>
      <c r="D37" s="114"/>
      <c r="E37" s="114"/>
      <c r="F37" s="114"/>
      <c r="G37" s="114"/>
      <c r="H37" s="115"/>
      <c r="I37" s="114"/>
      <c r="J37" s="115"/>
      <c r="K37" s="116"/>
      <c r="L37" s="116"/>
      <c r="M37" s="113"/>
      <c r="N37" s="113"/>
    </row>
    <row r="38" spans="2:14" x14ac:dyDescent="0.25">
      <c r="B38" s="114"/>
      <c r="C38" s="114"/>
      <c r="D38" s="114"/>
      <c r="E38" s="114"/>
      <c r="F38" s="114"/>
      <c r="G38" s="114"/>
      <c r="H38" s="115"/>
      <c r="I38" s="114"/>
      <c r="J38" s="115"/>
      <c r="K38" s="116"/>
      <c r="L38" s="116"/>
      <c r="M38" s="113"/>
      <c r="N38" s="113"/>
    </row>
    <row r="39" spans="2:14" x14ac:dyDescent="0.25">
      <c r="B39" s="114"/>
      <c r="C39" s="114"/>
      <c r="D39" s="114"/>
      <c r="E39" s="114"/>
      <c r="F39" s="114"/>
      <c r="G39" s="114"/>
      <c r="H39" s="115"/>
      <c r="I39" s="114"/>
      <c r="J39" s="115"/>
      <c r="K39" s="116"/>
      <c r="L39" s="116"/>
      <c r="M39" s="113"/>
      <c r="N39" s="113"/>
    </row>
    <row r="40" spans="2:14" x14ac:dyDescent="0.25">
      <c r="B40" s="114"/>
      <c r="C40" s="114"/>
      <c r="D40" s="114"/>
      <c r="E40" s="114"/>
      <c r="F40" s="114"/>
      <c r="G40" s="114"/>
      <c r="H40" s="115"/>
      <c r="I40" s="114"/>
      <c r="J40" s="115"/>
      <c r="K40" s="116"/>
      <c r="L40" s="116"/>
      <c r="M40" s="113"/>
      <c r="N40" s="113"/>
    </row>
    <row r="41" spans="2:14" x14ac:dyDescent="0.25">
      <c r="B41" s="114"/>
      <c r="C41" s="114"/>
      <c r="D41" s="114"/>
      <c r="E41" s="114"/>
      <c r="F41" s="114"/>
      <c r="G41" s="114"/>
      <c r="H41" s="115"/>
      <c r="I41" s="114"/>
      <c r="J41" s="115"/>
      <c r="K41" s="116"/>
      <c r="L41" s="116"/>
      <c r="M41" s="113"/>
      <c r="N41" s="113"/>
    </row>
    <row r="42" spans="2:14" x14ac:dyDescent="0.25">
      <c r="B42" s="114"/>
      <c r="C42" s="114"/>
      <c r="D42" s="114"/>
      <c r="E42" s="114"/>
      <c r="F42" s="114"/>
      <c r="G42" s="114"/>
      <c r="H42" s="115"/>
      <c r="I42" s="114"/>
      <c r="J42" s="115"/>
      <c r="K42" s="116"/>
      <c r="L42" s="116"/>
      <c r="M42" s="113"/>
      <c r="N42" s="113"/>
    </row>
    <row r="43" spans="2:14" x14ac:dyDescent="0.25">
      <c r="B43" s="114"/>
      <c r="C43" s="114"/>
      <c r="D43" s="114"/>
      <c r="E43" s="114"/>
      <c r="F43" s="114"/>
      <c r="G43" s="114"/>
      <c r="H43" s="115"/>
      <c r="I43" s="114"/>
      <c r="J43" s="115"/>
      <c r="K43" s="116"/>
      <c r="L43" s="116"/>
      <c r="M43" s="113"/>
      <c r="N43" s="113"/>
    </row>
    <row r="44" spans="2:14" x14ac:dyDescent="0.25">
      <c r="B44" s="114"/>
      <c r="C44" s="114"/>
      <c r="D44" s="114"/>
      <c r="E44" s="114"/>
      <c r="F44" s="114"/>
      <c r="G44" s="114"/>
      <c r="H44" s="115"/>
      <c r="I44" s="114"/>
      <c r="J44" s="115"/>
      <c r="K44" s="116"/>
      <c r="L44" s="116"/>
      <c r="M44" s="113"/>
      <c r="N44" s="113"/>
    </row>
    <row r="45" spans="2:14" x14ac:dyDescent="0.25">
      <c r="B45" s="114"/>
      <c r="C45" s="114"/>
      <c r="D45" s="114"/>
      <c r="E45" s="114"/>
      <c r="F45" s="114"/>
      <c r="G45" s="114"/>
      <c r="H45" s="115"/>
      <c r="I45" s="114"/>
      <c r="J45" s="115"/>
      <c r="K45" s="116"/>
      <c r="L45" s="116"/>
      <c r="M45" s="113"/>
      <c r="N45" s="113"/>
    </row>
    <row r="46" spans="2:14" x14ac:dyDescent="0.25">
      <c r="B46" s="114"/>
      <c r="C46" s="114"/>
      <c r="D46" s="114"/>
      <c r="E46" s="114"/>
      <c r="F46" s="114"/>
      <c r="G46" s="114"/>
      <c r="H46" s="115"/>
      <c r="I46" s="114"/>
      <c r="J46" s="115"/>
      <c r="K46" s="116"/>
      <c r="L46" s="116"/>
      <c r="M46" s="113"/>
      <c r="N46" s="113"/>
    </row>
    <row r="47" spans="2:14" x14ac:dyDescent="0.25">
      <c r="B47" s="114"/>
      <c r="C47" s="114"/>
      <c r="D47" s="114"/>
      <c r="E47" s="114"/>
      <c r="F47" s="114"/>
      <c r="G47" s="114"/>
      <c r="H47" s="115"/>
      <c r="I47" s="114"/>
      <c r="J47" s="115"/>
      <c r="K47" s="116"/>
      <c r="L47" s="116"/>
      <c r="M47" s="113"/>
      <c r="N47" s="113"/>
    </row>
    <row r="48" spans="2:14" x14ac:dyDescent="0.25">
      <c r="H48" s="117"/>
      <c r="J48" s="117"/>
      <c r="M48" s="113"/>
      <c r="N48" s="113"/>
    </row>
    <row r="49" spans="1:14" x14ac:dyDescent="0.25">
      <c r="A49" s="118" t="s">
        <v>74</v>
      </c>
      <c r="H49" s="117"/>
      <c r="J49" s="117"/>
      <c r="M49" s="113"/>
      <c r="N49" s="113"/>
    </row>
    <row r="50" spans="1:14" x14ac:dyDescent="0.25">
      <c r="H50" s="117"/>
      <c r="J50" s="117"/>
    </row>
    <row r="51" spans="1:14" x14ac:dyDescent="0.25">
      <c r="A51" s="118" t="s">
        <v>75</v>
      </c>
      <c r="H51" s="117"/>
      <c r="J51" s="117"/>
    </row>
    <row r="52" spans="1:14" x14ac:dyDescent="0.25">
      <c r="A52" s="234" t="s">
        <v>114</v>
      </c>
      <c r="B52" s="234"/>
      <c r="C52" s="234"/>
      <c r="D52" s="234"/>
      <c r="E52" s="234"/>
      <c r="F52" s="234"/>
      <c r="G52" s="234"/>
      <c r="H52" s="234"/>
      <c r="I52" s="234"/>
      <c r="J52" s="234"/>
      <c r="K52" s="234"/>
      <c r="L52" s="234"/>
    </row>
    <row r="53" spans="1:14" x14ac:dyDescent="0.25">
      <c r="A53" s="234"/>
      <c r="B53" s="234"/>
      <c r="C53" s="234"/>
      <c r="D53" s="234"/>
      <c r="E53" s="234"/>
      <c r="F53" s="234"/>
      <c r="G53" s="234"/>
      <c r="H53" s="234"/>
      <c r="I53" s="234"/>
      <c r="J53" s="234"/>
      <c r="K53" s="234"/>
      <c r="L53" s="234"/>
      <c r="M53" s="129"/>
    </row>
    <row r="54" spans="1:14" ht="15.75" thickBot="1" x14ac:dyDescent="0.3">
      <c r="H54" s="117"/>
    </row>
    <row r="55" spans="1:14" ht="15.75" thickBot="1" x14ac:dyDescent="0.3">
      <c r="B55" s="231" t="s">
        <v>76</v>
      </c>
      <c r="C55" s="232"/>
      <c r="D55" s="232"/>
      <c r="E55" s="232"/>
      <c r="F55" s="232"/>
      <c r="G55" s="231" t="s">
        <v>77</v>
      </c>
      <c r="H55" s="233"/>
      <c r="I55" s="231" t="s">
        <v>78</v>
      </c>
      <c r="J55" s="232"/>
      <c r="K55" s="232"/>
      <c r="L55" s="233"/>
    </row>
    <row r="56" spans="1:14" ht="30" customHeight="1" thickBot="1" x14ac:dyDescent="0.3">
      <c r="B56" s="258" t="s">
        <v>79</v>
      </c>
      <c r="C56" s="259"/>
      <c r="D56" s="259"/>
      <c r="E56" s="259"/>
      <c r="F56" s="259"/>
      <c r="G56" s="119">
        <f>K13+(0.5*K12)</f>
        <v>0</v>
      </c>
      <c r="H56" s="120" t="s">
        <v>70</v>
      </c>
      <c r="I56" s="260" t="s">
        <v>80</v>
      </c>
      <c r="J56" s="260"/>
      <c r="K56" s="260"/>
      <c r="L56" s="261"/>
    </row>
    <row r="57" spans="1:14" x14ac:dyDescent="0.25">
      <c r="B57" s="262" t="s">
        <v>81</v>
      </c>
      <c r="C57" s="263"/>
      <c r="D57" s="263"/>
      <c r="E57" s="263"/>
      <c r="F57" s="263"/>
      <c r="G57" s="121">
        <f>IF(K16="No",0,K17*0.5)</f>
        <v>0</v>
      </c>
      <c r="H57" s="122" t="s">
        <v>82</v>
      </c>
      <c r="I57" s="264" t="s">
        <v>83</v>
      </c>
      <c r="J57" s="264"/>
      <c r="K57" s="264"/>
      <c r="L57" s="265"/>
    </row>
    <row r="58" spans="1:14" ht="15.75" thickBot="1" x14ac:dyDescent="0.3">
      <c r="B58" s="262" t="s">
        <v>84</v>
      </c>
      <c r="C58" s="263"/>
      <c r="D58" s="263"/>
      <c r="E58" s="263"/>
      <c r="F58" s="263"/>
      <c r="G58" s="121">
        <f>IF(K16="No",0,K17*0.7)</f>
        <v>0</v>
      </c>
      <c r="H58" s="122" t="s">
        <v>82</v>
      </c>
      <c r="I58" s="266"/>
      <c r="J58" s="266"/>
      <c r="K58" s="266"/>
      <c r="L58" s="267"/>
    </row>
    <row r="59" spans="1:14" x14ac:dyDescent="0.25">
      <c r="B59" s="268" t="s">
        <v>85</v>
      </c>
      <c r="C59" s="269"/>
      <c r="D59" s="269"/>
      <c r="E59" s="269"/>
      <c r="F59" s="269"/>
      <c r="G59" s="123">
        <f>0.5*(K19/12)</f>
        <v>0</v>
      </c>
      <c r="H59" s="124" t="s">
        <v>82</v>
      </c>
      <c r="I59" s="264" t="s">
        <v>83</v>
      </c>
      <c r="J59" s="264"/>
      <c r="K59" s="264"/>
      <c r="L59" s="265"/>
    </row>
    <row r="60" spans="1:14" ht="15.75" thickBot="1" x14ac:dyDescent="0.3">
      <c r="B60" s="272" t="s">
        <v>86</v>
      </c>
      <c r="C60" s="243"/>
      <c r="D60" s="243"/>
      <c r="E60" s="243"/>
      <c r="F60" s="243"/>
      <c r="G60" s="125">
        <f>0.7*(K19/12)</f>
        <v>0</v>
      </c>
      <c r="H60" s="126" t="s">
        <v>82</v>
      </c>
      <c r="I60" s="270"/>
      <c r="J60" s="270"/>
      <c r="K60" s="270"/>
      <c r="L60" s="271"/>
    </row>
    <row r="61" spans="1:14" ht="15.75" thickBot="1" x14ac:dyDescent="0.3">
      <c r="B61" s="241" t="s">
        <v>87</v>
      </c>
      <c r="C61" s="242"/>
      <c r="D61" s="242"/>
      <c r="E61" s="242"/>
      <c r="F61" s="242"/>
      <c r="G61" s="127">
        <f>IF(K15&gt;3,K15*0.2,0)</f>
        <v>0</v>
      </c>
      <c r="H61" s="128" t="s">
        <v>82</v>
      </c>
      <c r="I61" s="243" t="s">
        <v>83</v>
      </c>
      <c r="J61" s="243"/>
      <c r="K61" s="243"/>
      <c r="L61" s="244"/>
      <c r="M61" s="129"/>
    </row>
    <row r="62" spans="1:14" ht="15.75" thickBot="1" x14ac:dyDescent="0.3">
      <c r="B62" s="130"/>
      <c r="C62" s="130"/>
      <c r="D62" s="130"/>
      <c r="E62" s="130"/>
      <c r="F62" s="131"/>
      <c r="G62" s="131"/>
      <c r="H62" s="131"/>
      <c r="I62" s="130"/>
      <c r="J62" s="130"/>
      <c r="K62" s="130"/>
      <c r="L62" s="130"/>
      <c r="M62" s="129"/>
    </row>
    <row r="63" spans="1:14" ht="30" customHeight="1" thickBot="1" x14ac:dyDescent="0.3">
      <c r="B63" s="245" t="s">
        <v>88</v>
      </c>
      <c r="C63" s="246"/>
      <c r="D63" s="245" t="s">
        <v>89</v>
      </c>
      <c r="E63" s="249"/>
      <c r="F63" s="251" t="s">
        <v>90</v>
      </c>
      <c r="G63" s="252"/>
      <c r="H63" s="252"/>
      <c r="I63" s="253"/>
      <c r="J63" s="252" t="s">
        <v>78</v>
      </c>
      <c r="K63" s="252"/>
      <c r="L63" s="253"/>
      <c r="M63" s="129"/>
    </row>
    <row r="64" spans="1:14" ht="15" customHeight="1" thickBot="1" x14ac:dyDescent="0.3">
      <c r="B64" s="247"/>
      <c r="C64" s="248"/>
      <c r="D64" s="247"/>
      <c r="E64" s="250"/>
      <c r="F64" s="256" t="s">
        <v>91</v>
      </c>
      <c r="G64" s="257"/>
      <c r="H64" s="256" t="s">
        <v>92</v>
      </c>
      <c r="I64" s="257"/>
      <c r="J64" s="254"/>
      <c r="K64" s="254"/>
      <c r="L64" s="255"/>
      <c r="M64" s="129"/>
    </row>
    <row r="65" spans="1:13" ht="15.75" thickBot="1" x14ac:dyDescent="0.3">
      <c r="B65" s="241" t="s">
        <v>93</v>
      </c>
      <c r="C65" s="242"/>
      <c r="D65" s="132">
        <f>7.5+G57+G59+G61</f>
        <v>7.5</v>
      </c>
      <c r="E65" s="133" t="s">
        <v>82</v>
      </c>
      <c r="F65" s="273">
        <f>1.47*$K$11*D65</f>
        <v>0</v>
      </c>
      <c r="G65" s="274"/>
      <c r="H65" s="275">
        <f>CEILING(F65,10)</f>
        <v>0</v>
      </c>
      <c r="I65" s="276"/>
      <c r="J65" s="242" t="s">
        <v>94</v>
      </c>
      <c r="K65" s="242"/>
      <c r="L65" s="277"/>
      <c r="M65" s="129"/>
    </row>
    <row r="66" spans="1:13" ht="15.75" thickBot="1" x14ac:dyDescent="0.3">
      <c r="B66" s="241" t="s">
        <v>95</v>
      </c>
      <c r="C66" s="242"/>
      <c r="D66" s="132">
        <f>9.5+G58+G60+G61</f>
        <v>9.5</v>
      </c>
      <c r="E66" s="133" t="s">
        <v>82</v>
      </c>
      <c r="F66" s="273">
        <f t="shared" ref="F66:F67" si="0">1.47*$K$11*D66</f>
        <v>0</v>
      </c>
      <c r="G66" s="274"/>
      <c r="H66" s="275">
        <f t="shared" ref="H66:H67" si="1">CEILING(F66,10)</f>
        <v>0</v>
      </c>
      <c r="I66" s="276"/>
      <c r="J66" s="242" t="s">
        <v>94</v>
      </c>
      <c r="K66" s="242"/>
      <c r="L66" s="277"/>
      <c r="M66" s="129"/>
    </row>
    <row r="67" spans="1:13" ht="15.75" thickBot="1" x14ac:dyDescent="0.3">
      <c r="B67" s="241" t="s">
        <v>96</v>
      </c>
      <c r="C67" s="242"/>
      <c r="D67" s="132">
        <f>11.5+G58+G60+G61</f>
        <v>11.5</v>
      </c>
      <c r="E67" s="133" t="s">
        <v>82</v>
      </c>
      <c r="F67" s="273">
        <f t="shared" si="0"/>
        <v>0</v>
      </c>
      <c r="G67" s="274"/>
      <c r="H67" s="275">
        <f t="shared" si="1"/>
        <v>0</v>
      </c>
      <c r="I67" s="276"/>
      <c r="J67" s="242" t="s">
        <v>94</v>
      </c>
      <c r="K67" s="242"/>
      <c r="L67" s="277"/>
      <c r="M67" s="129"/>
    </row>
    <row r="68" spans="1:13" ht="15.75" thickBot="1" x14ac:dyDescent="0.3">
      <c r="B68" s="130"/>
      <c r="C68" s="130"/>
      <c r="D68" s="130"/>
      <c r="E68" s="130"/>
      <c r="F68" s="130"/>
      <c r="G68" s="130"/>
      <c r="H68" s="130"/>
      <c r="I68" s="130"/>
      <c r="J68" s="130"/>
      <c r="K68" s="130"/>
      <c r="L68" s="130"/>
    </row>
    <row r="69" spans="1:13" ht="15.75" thickBot="1" x14ac:dyDescent="0.3">
      <c r="B69" s="231" t="s">
        <v>97</v>
      </c>
      <c r="C69" s="232"/>
      <c r="D69" s="232"/>
      <c r="E69" s="232"/>
      <c r="F69" s="232"/>
      <c r="G69" s="232"/>
      <c r="H69" s="232"/>
      <c r="I69" s="232"/>
      <c r="J69" s="232"/>
      <c r="K69" s="232"/>
      <c r="L69" s="233"/>
    </row>
    <row r="70" spans="1:13" x14ac:dyDescent="0.25">
      <c r="B70" s="278"/>
      <c r="C70" s="279"/>
      <c r="D70" s="279"/>
      <c r="E70" s="279"/>
      <c r="F70" s="279"/>
      <c r="G70" s="279"/>
      <c r="H70" s="279"/>
      <c r="I70" s="279"/>
      <c r="J70" s="279"/>
      <c r="K70" s="279"/>
      <c r="L70" s="280"/>
    </row>
    <row r="71" spans="1:13" x14ac:dyDescent="0.25">
      <c r="B71" s="278"/>
      <c r="C71" s="279"/>
      <c r="D71" s="279"/>
      <c r="E71" s="279"/>
      <c r="F71" s="279"/>
      <c r="G71" s="279"/>
      <c r="H71" s="279"/>
      <c r="I71" s="279"/>
      <c r="J71" s="279"/>
      <c r="K71" s="279"/>
      <c r="L71" s="280"/>
    </row>
    <row r="72" spans="1:13" x14ac:dyDescent="0.25">
      <c r="B72" s="278"/>
      <c r="C72" s="279"/>
      <c r="D72" s="279"/>
      <c r="E72" s="279"/>
      <c r="F72" s="279"/>
      <c r="G72" s="279"/>
      <c r="H72" s="279"/>
      <c r="I72" s="279"/>
      <c r="J72" s="279"/>
      <c r="K72" s="279"/>
      <c r="L72" s="280"/>
    </row>
    <row r="73" spans="1:13" x14ac:dyDescent="0.25">
      <c r="B73" s="278"/>
      <c r="C73" s="279"/>
      <c r="D73" s="279"/>
      <c r="E73" s="279"/>
      <c r="F73" s="279"/>
      <c r="G73" s="279"/>
      <c r="H73" s="279"/>
      <c r="I73" s="279"/>
      <c r="J73" s="279"/>
      <c r="K73" s="279"/>
      <c r="L73" s="280"/>
    </row>
    <row r="74" spans="1:13" x14ac:dyDescent="0.25">
      <c r="B74" s="278"/>
      <c r="C74" s="279"/>
      <c r="D74" s="279"/>
      <c r="E74" s="279"/>
      <c r="F74" s="279"/>
      <c r="G74" s="279"/>
      <c r="H74" s="279"/>
      <c r="I74" s="279"/>
      <c r="J74" s="279"/>
      <c r="K74" s="279"/>
      <c r="L74" s="280"/>
    </row>
    <row r="75" spans="1:13" ht="15.75" thickBot="1" x14ac:dyDescent="0.3">
      <c r="B75" s="281"/>
      <c r="C75" s="282"/>
      <c r="D75" s="282"/>
      <c r="E75" s="282"/>
      <c r="F75" s="282"/>
      <c r="G75" s="282"/>
      <c r="H75" s="282"/>
      <c r="I75" s="282"/>
      <c r="J75" s="282"/>
      <c r="K75" s="282"/>
      <c r="L75" s="283"/>
    </row>
    <row r="76" spans="1:13" x14ac:dyDescent="0.25">
      <c r="B76" s="134"/>
      <c r="C76" s="134"/>
      <c r="D76" s="134"/>
      <c r="E76" s="134"/>
      <c r="F76" s="134"/>
      <c r="G76" s="134"/>
      <c r="H76" s="134"/>
      <c r="I76" s="134"/>
      <c r="J76" s="134"/>
      <c r="K76" s="134"/>
      <c r="L76" s="134"/>
    </row>
    <row r="77" spans="1:13" x14ac:dyDescent="0.25">
      <c r="A77" s="118" t="s">
        <v>98</v>
      </c>
      <c r="H77" s="117"/>
      <c r="J77" s="117"/>
    </row>
    <row r="78" spans="1:13" x14ac:dyDescent="0.25">
      <c r="A78" s="137" t="s">
        <v>110</v>
      </c>
      <c r="H78" s="117"/>
      <c r="J78" s="117"/>
    </row>
    <row r="79" spans="1:13" ht="15.75" thickBot="1" x14ac:dyDescent="0.3">
      <c r="H79" s="117"/>
    </row>
    <row r="80" spans="1:13" ht="15.75" thickBot="1" x14ac:dyDescent="0.3">
      <c r="B80" s="231" t="s">
        <v>76</v>
      </c>
      <c r="C80" s="232"/>
      <c r="D80" s="232"/>
      <c r="E80" s="232"/>
      <c r="F80" s="233"/>
      <c r="G80" s="231" t="s">
        <v>77</v>
      </c>
      <c r="H80" s="233"/>
      <c r="I80" s="231" t="s">
        <v>78</v>
      </c>
      <c r="J80" s="232"/>
      <c r="K80" s="232"/>
      <c r="L80" s="233"/>
    </row>
    <row r="81" spans="2:12" ht="30" customHeight="1" thickBot="1" x14ac:dyDescent="0.3">
      <c r="B81" s="258" t="s">
        <v>79</v>
      </c>
      <c r="C81" s="259"/>
      <c r="D81" s="259"/>
      <c r="E81" s="259"/>
      <c r="F81" s="286"/>
      <c r="G81" s="119">
        <f>K14+K20+(K17*K12)+(1.5*K12)</f>
        <v>0</v>
      </c>
      <c r="H81" s="120" t="s">
        <v>70</v>
      </c>
      <c r="I81" s="287" t="s">
        <v>107</v>
      </c>
      <c r="J81" s="260"/>
      <c r="K81" s="260"/>
      <c r="L81" s="261"/>
    </row>
    <row r="82" spans="2:12" ht="15.75" thickBot="1" x14ac:dyDescent="0.3">
      <c r="B82" s="241" t="s">
        <v>87</v>
      </c>
      <c r="C82" s="242"/>
      <c r="D82" s="242"/>
      <c r="E82" s="242"/>
      <c r="F82" s="277"/>
      <c r="G82" s="127">
        <f>IF(K15&gt;3,K15*0.2,0)</f>
        <v>0</v>
      </c>
      <c r="H82" s="128" t="s">
        <v>82</v>
      </c>
      <c r="I82" s="241" t="s">
        <v>99</v>
      </c>
      <c r="J82" s="242"/>
      <c r="K82" s="242"/>
      <c r="L82" s="277"/>
    </row>
    <row r="83" spans="2:12" ht="15.75" thickBot="1" x14ac:dyDescent="0.3">
      <c r="B83" s="130"/>
      <c r="C83" s="130"/>
      <c r="D83" s="130"/>
      <c r="E83" s="130"/>
      <c r="F83" s="131"/>
      <c r="G83" s="131"/>
      <c r="H83" s="131"/>
      <c r="I83" s="130"/>
      <c r="J83" s="130"/>
      <c r="K83" s="130"/>
      <c r="L83" s="130"/>
    </row>
    <row r="84" spans="2:12" ht="15.75" thickBot="1" x14ac:dyDescent="0.3">
      <c r="B84" s="245" t="s">
        <v>88</v>
      </c>
      <c r="C84" s="249"/>
      <c r="D84" s="245" t="s">
        <v>89</v>
      </c>
      <c r="E84" s="249"/>
      <c r="F84" s="256" t="s">
        <v>90</v>
      </c>
      <c r="G84" s="284"/>
      <c r="H84" s="284"/>
      <c r="I84" s="257"/>
      <c r="J84" s="251" t="s">
        <v>78</v>
      </c>
      <c r="K84" s="252"/>
      <c r="L84" s="253"/>
    </row>
    <row r="85" spans="2:12" ht="15.75" thickBot="1" x14ac:dyDescent="0.3">
      <c r="B85" s="247"/>
      <c r="C85" s="250"/>
      <c r="D85" s="247"/>
      <c r="E85" s="250"/>
      <c r="F85" s="256" t="s">
        <v>91</v>
      </c>
      <c r="G85" s="257"/>
      <c r="H85" s="256" t="s">
        <v>92</v>
      </c>
      <c r="I85" s="257"/>
      <c r="J85" s="285"/>
      <c r="K85" s="254"/>
      <c r="L85" s="255"/>
    </row>
    <row r="86" spans="2:12" ht="15.75" thickBot="1" x14ac:dyDescent="0.3">
      <c r="B86" s="241" t="s">
        <v>93</v>
      </c>
      <c r="C86" s="277"/>
      <c r="D86" s="132">
        <f>6.5+G82</f>
        <v>6.5</v>
      </c>
      <c r="E86" s="133" t="s">
        <v>82</v>
      </c>
      <c r="F86" s="273">
        <f>1.47*$K$11*D86</f>
        <v>0</v>
      </c>
      <c r="G86" s="274"/>
      <c r="H86" s="275">
        <f>CEILING(F86,10)</f>
        <v>0</v>
      </c>
      <c r="I86" s="276"/>
      <c r="J86" s="241" t="s">
        <v>100</v>
      </c>
      <c r="K86" s="242"/>
      <c r="L86" s="277"/>
    </row>
    <row r="87" spans="2:12" ht="15.75" thickBot="1" x14ac:dyDescent="0.3">
      <c r="B87" s="241" t="s">
        <v>95</v>
      </c>
      <c r="C87" s="277"/>
      <c r="D87" s="132">
        <f>8.5+G82</f>
        <v>8.5</v>
      </c>
      <c r="E87" s="133" t="s">
        <v>82</v>
      </c>
      <c r="F87" s="273">
        <f t="shared" ref="F87:F88" si="2">1.47*$K$11*D87</f>
        <v>0</v>
      </c>
      <c r="G87" s="274"/>
      <c r="H87" s="275">
        <f t="shared" ref="H87:H88" si="3">CEILING(F87,10)</f>
        <v>0</v>
      </c>
      <c r="I87" s="276"/>
      <c r="J87" s="241" t="s">
        <v>100</v>
      </c>
      <c r="K87" s="242"/>
      <c r="L87" s="277"/>
    </row>
    <row r="88" spans="2:12" ht="15.75" thickBot="1" x14ac:dyDescent="0.3">
      <c r="B88" s="241" t="s">
        <v>96</v>
      </c>
      <c r="C88" s="277"/>
      <c r="D88" s="132">
        <f>10.5+G82</f>
        <v>10.5</v>
      </c>
      <c r="E88" s="133" t="s">
        <v>82</v>
      </c>
      <c r="F88" s="273">
        <f t="shared" si="2"/>
        <v>0</v>
      </c>
      <c r="G88" s="274"/>
      <c r="H88" s="275">
        <f t="shared" si="3"/>
        <v>0</v>
      </c>
      <c r="I88" s="276"/>
      <c r="J88" s="241" t="s">
        <v>100</v>
      </c>
      <c r="K88" s="242"/>
      <c r="L88" s="277"/>
    </row>
    <row r="89" spans="2:12" ht="15.75" thickBot="1" x14ac:dyDescent="0.3">
      <c r="B89" s="130"/>
      <c r="C89" s="130"/>
      <c r="D89" s="130"/>
      <c r="E89" s="130"/>
      <c r="F89" s="130"/>
      <c r="G89" s="130"/>
      <c r="H89" s="130"/>
      <c r="I89" s="130"/>
      <c r="J89" s="130"/>
      <c r="K89" s="130"/>
      <c r="L89" s="130"/>
    </row>
    <row r="90" spans="2:12" ht="15.75" thickBot="1" x14ac:dyDescent="0.3">
      <c r="B90" s="231" t="s">
        <v>97</v>
      </c>
      <c r="C90" s="232"/>
      <c r="D90" s="232"/>
      <c r="E90" s="232"/>
      <c r="F90" s="232"/>
      <c r="G90" s="232"/>
      <c r="H90" s="232"/>
      <c r="I90" s="232"/>
      <c r="J90" s="232"/>
      <c r="K90" s="232"/>
      <c r="L90" s="233"/>
    </row>
    <row r="91" spans="2:12" x14ac:dyDescent="0.25">
      <c r="B91" s="288"/>
      <c r="C91" s="289"/>
      <c r="D91" s="289"/>
      <c r="E91" s="289"/>
      <c r="F91" s="289"/>
      <c r="G91" s="289"/>
      <c r="H91" s="289"/>
      <c r="I91" s="289"/>
      <c r="J91" s="289"/>
      <c r="K91" s="289"/>
      <c r="L91" s="290"/>
    </row>
    <row r="92" spans="2:12" x14ac:dyDescent="0.25">
      <c r="B92" s="278"/>
      <c r="C92" s="279"/>
      <c r="D92" s="279"/>
      <c r="E92" s="279"/>
      <c r="F92" s="279"/>
      <c r="G92" s="279"/>
      <c r="H92" s="279"/>
      <c r="I92" s="279"/>
      <c r="J92" s="279"/>
      <c r="K92" s="279"/>
      <c r="L92" s="280"/>
    </row>
    <row r="93" spans="2:12" x14ac:dyDescent="0.25">
      <c r="B93" s="278"/>
      <c r="C93" s="279"/>
      <c r="D93" s="279"/>
      <c r="E93" s="279"/>
      <c r="F93" s="279"/>
      <c r="G93" s="279"/>
      <c r="H93" s="279"/>
      <c r="I93" s="279"/>
      <c r="J93" s="279"/>
      <c r="K93" s="279"/>
      <c r="L93" s="280"/>
    </row>
    <row r="94" spans="2:12" x14ac:dyDescent="0.25">
      <c r="B94" s="278"/>
      <c r="C94" s="279"/>
      <c r="D94" s="279"/>
      <c r="E94" s="279"/>
      <c r="F94" s="279"/>
      <c r="G94" s="279"/>
      <c r="H94" s="279"/>
      <c r="I94" s="279"/>
      <c r="J94" s="279"/>
      <c r="K94" s="279"/>
      <c r="L94" s="280"/>
    </row>
    <row r="95" spans="2:12" x14ac:dyDescent="0.25">
      <c r="B95" s="278"/>
      <c r="C95" s="279"/>
      <c r="D95" s="279"/>
      <c r="E95" s="279"/>
      <c r="F95" s="279"/>
      <c r="G95" s="279"/>
      <c r="H95" s="279"/>
      <c r="I95" s="279"/>
      <c r="J95" s="279"/>
      <c r="K95" s="279"/>
      <c r="L95" s="280"/>
    </row>
    <row r="96" spans="2:12" ht="15.75" thickBot="1" x14ac:dyDescent="0.3">
      <c r="B96" s="281"/>
      <c r="C96" s="282"/>
      <c r="D96" s="282"/>
      <c r="E96" s="282"/>
      <c r="F96" s="282"/>
      <c r="G96" s="282"/>
      <c r="H96" s="282"/>
      <c r="I96" s="282"/>
      <c r="J96" s="282"/>
      <c r="K96" s="282"/>
      <c r="L96" s="283"/>
    </row>
    <row r="99" spans="1:12" x14ac:dyDescent="0.25">
      <c r="A99" s="118" t="s">
        <v>101</v>
      </c>
      <c r="H99" s="117"/>
      <c r="J99" s="117"/>
    </row>
    <row r="100" spans="1:12" ht="15" customHeight="1" x14ac:dyDescent="0.25">
      <c r="A100" s="234" t="s">
        <v>112</v>
      </c>
      <c r="B100" s="234"/>
      <c r="C100" s="234"/>
      <c r="D100" s="234"/>
      <c r="E100" s="234"/>
      <c r="F100" s="234"/>
      <c r="G100" s="234"/>
      <c r="H100" s="234"/>
      <c r="I100" s="234"/>
      <c r="J100" s="234"/>
      <c r="K100" s="234"/>
      <c r="L100" s="234"/>
    </row>
    <row r="101" spans="1:12" ht="15.75" thickBot="1" x14ac:dyDescent="0.3">
      <c r="A101" s="234"/>
      <c r="B101" s="234"/>
      <c r="C101" s="234"/>
      <c r="D101" s="234"/>
      <c r="E101" s="234"/>
      <c r="F101" s="234"/>
      <c r="G101" s="234"/>
      <c r="H101" s="234"/>
      <c r="I101" s="234"/>
      <c r="J101" s="234"/>
      <c r="K101" s="234"/>
      <c r="L101" s="234"/>
    </row>
    <row r="102" spans="1:12" ht="15.75" thickBot="1" x14ac:dyDescent="0.3">
      <c r="B102" s="231" t="s">
        <v>76</v>
      </c>
      <c r="C102" s="232"/>
      <c r="D102" s="232"/>
      <c r="E102" s="232"/>
      <c r="F102" s="233"/>
      <c r="G102" s="231" t="s">
        <v>77</v>
      </c>
      <c r="H102" s="233"/>
      <c r="I102" s="231" t="s">
        <v>78</v>
      </c>
      <c r="J102" s="232"/>
      <c r="K102" s="232"/>
      <c r="L102" s="233"/>
    </row>
    <row r="103" spans="1:12" ht="30" customHeight="1" thickBot="1" x14ac:dyDescent="0.3">
      <c r="B103" s="258" t="s">
        <v>79</v>
      </c>
      <c r="C103" s="259"/>
      <c r="D103" s="259"/>
      <c r="E103" s="259"/>
      <c r="F103" s="286"/>
      <c r="G103" s="119">
        <f>K14+K20+(K17*K12)+(1.5*K12)</f>
        <v>0</v>
      </c>
      <c r="H103" s="120" t="s">
        <v>70</v>
      </c>
      <c r="I103" s="287" t="s">
        <v>80</v>
      </c>
      <c r="J103" s="260"/>
      <c r="K103" s="260"/>
      <c r="L103" s="261"/>
    </row>
    <row r="104" spans="1:12" ht="15" customHeight="1" x14ac:dyDescent="0.25">
      <c r="B104" s="262" t="s">
        <v>81</v>
      </c>
      <c r="C104" s="263"/>
      <c r="D104" s="263"/>
      <c r="E104" s="263"/>
      <c r="F104" s="263"/>
      <c r="G104" s="121">
        <f>IF(K16="No",0,K17*0.5)</f>
        <v>0</v>
      </c>
      <c r="H104" s="122" t="s">
        <v>82</v>
      </c>
      <c r="I104" s="264" t="s">
        <v>102</v>
      </c>
      <c r="J104" s="264"/>
      <c r="K104" s="264"/>
      <c r="L104" s="265"/>
    </row>
    <row r="105" spans="1:12" ht="15" customHeight="1" thickBot="1" x14ac:dyDescent="0.3">
      <c r="B105" s="262" t="s">
        <v>84</v>
      </c>
      <c r="C105" s="263"/>
      <c r="D105" s="263"/>
      <c r="E105" s="263"/>
      <c r="F105" s="263"/>
      <c r="G105" s="121">
        <f>IF(K16="No",0,K17*0.7)</f>
        <v>0</v>
      </c>
      <c r="H105" s="122" t="s">
        <v>82</v>
      </c>
      <c r="I105" s="266"/>
      <c r="J105" s="266"/>
      <c r="K105" s="266"/>
      <c r="L105" s="267"/>
    </row>
    <row r="106" spans="1:12" ht="15" customHeight="1" x14ac:dyDescent="0.25">
      <c r="B106" s="268" t="s">
        <v>85</v>
      </c>
      <c r="C106" s="269"/>
      <c r="D106" s="269"/>
      <c r="E106" s="269"/>
      <c r="F106" s="269"/>
      <c r="G106" s="123">
        <f>0.5*(K19/12)</f>
        <v>0</v>
      </c>
      <c r="H106" s="124" t="s">
        <v>82</v>
      </c>
      <c r="I106" s="264" t="s">
        <v>102</v>
      </c>
      <c r="J106" s="264"/>
      <c r="K106" s="264"/>
      <c r="L106" s="265"/>
    </row>
    <row r="107" spans="1:12" ht="15" customHeight="1" thickBot="1" x14ac:dyDescent="0.3">
      <c r="B107" s="272" t="s">
        <v>86</v>
      </c>
      <c r="C107" s="243"/>
      <c r="D107" s="243"/>
      <c r="E107" s="243"/>
      <c r="F107" s="243"/>
      <c r="G107" s="125">
        <f>0.7*(K19/12)</f>
        <v>0</v>
      </c>
      <c r="H107" s="126" t="s">
        <v>82</v>
      </c>
      <c r="I107" s="270"/>
      <c r="J107" s="270"/>
      <c r="K107" s="270"/>
      <c r="L107" s="271"/>
    </row>
    <row r="108" spans="1:12" ht="15.75" thickBot="1" x14ac:dyDescent="0.3">
      <c r="B108" s="241" t="s">
        <v>87</v>
      </c>
      <c r="C108" s="242"/>
      <c r="D108" s="242"/>
      <c r="E108" s="242"/>
      <c r="F108" s="277"/>
      <c r="G108" s="127">
        <f>IF(K15&gt;3,K15*0.2,0)</f>
        <v>0</v>
      </c>
      <c r="H108" s="128" t="s">
        <v>82</v>
      </c>
      <c r="I108" s="241" t="s">
        <v>99</v>
      </c>
      <c r="J108" s="242"/>
      <c r="K108" s="242"/>
      <c r="L108" s="277"/>
    </row>
    <row r="109" spans="1:12" ht="15.75" thickBot="1" x14ac:dyDescent="0.3">
      <c r="B109" s="130"/>
      <c r="C109" s="130"/>
      <c r="D109" s="130"/>
      <c r="E109" s="130"/>
      <c r="F109" s="131"/>
      <c r="G109" s="131"/>
      <c r="H109" s="131"/>
      <c r="I109" s="130"/>
      <c r="J109" s="130"/>
      <c r="K109" s="130"/>
      <c r="L109" s="130"/>
    </row>
    <row r="110" spans="1:12" ht="15.75" thickBot="1" x14ac:dyDescent="0.3">
      <c r="B110" s="245" t="s">
        <v>88</v>
      </c>
      <c r="C110" s="249"/>
      <c r="D110" s="245" t="s">
        <v>89</v>
      </c>
      <c r="E110" s="249"/>
      <c r="F110" s="256" t="s">
        <v>90</v>
      </c>
      <c r="G110" s="284"/>
      <c r="H110" s="284"/>
      <c r="I110" s="257"/>
      <c r="J110" s="251" t="s">
        <v>78</v>
      </c>
      <c r="K110" s="252"/>
      <c r="L110" s="253"/>
    </row>
    <row r="111" spans="1:12" ht="15.75" thickBot="1" x14ac:dyDescent="0.3">
      <c r="B111" s="247"/>
      <c r="C111" s="250"/>
      <c r="D111" s="247"/>
      <c r="E111" s="250"/>
      <c r="F111" s="256" t="s">
        <v>91</v>
      </c>
      <c r="G111" s="257"/>
      <c r="H111" s="256" t="s">
        <v>92</v>
      </c>
      <c r="I111" s="257"/>
      <c r="J111" s="285"/>
      <c r="K111" s="254"/>
      <c r="L111" s="255"/>
    </row>
    <row r="112" spans="1:12" ht="15.75" thickBot="1" x14ac:dyDescent="0.3">
      <c r="B112" s="241" t="s">
        <v>93</v>
      </c>
      <c r="C112" s="277"/>
      <c r="D112" s="132">
        <f>6.5+G108+G104+G106</f>
        <v>6.5</v>
      </c>
      <c r="E112" s="133" t="s">
        <v>82</v>
      </c>
      <c r="F112" s="273">
        <f>1.47*$K$11*D112</f>
        <v>0</v>
      </c>
      <c r="G112" s="274"/>
      <c r="H112" s="275">
        <f>CEILING(F112,10)</f>
        <v>0</v>
      </c>
      <c r="I112" s="276"/>
      <c r="J112" s="241" t="s">
        <v>103</v>
      </c>
      <c r="K112" s="242"/>
      <c r="L112" s="277"/>
    </row>
    <row r="113" spans="1:12" ht="15.75" thickBot="1" x14ac:dyDescent="0.3">
      <c r="B113" s="241" t="s">
        <v>95</v>
      </c>
      <c r="C113" s="277"/>
      <c r="D113" s="132">
        <f>8.5+G108+G105+G107</f>
        <v>8.5</v>
      </c>
      <c r="E113" s="133" t="s">
        <v>82</v>
      </c>
      <c r="F113" s="273">
        <f t="shared" ref="F113:F114" si="4">1.47*$K$11*D113</f>
        <v>0</v>
      </c>
      <c r="G113" s="274"/>
      <c r="H113" s="275">
        <f t="shared" ref="H113:H114" si="5">CEILING(F113,10)</f>
        <v>0</v>
      </c>
      <c r="I113" s="276"/>
      <c r="J113" s="241" t="s">
        <v>103</v>
      </c>
      <c r="K113" s="242"/>
      <c r="L113" s="277"/>
    </row>
    <row r="114" spans="1:12" ht="15.75" thickBot="1" x14ac:dyDescent="0.3">
      <c r="B114" s="241" t="s">
        <v>96</v>
      </c>
      <c r="C114" s="277"/>
      <c r="D114" s="132">
        <f>10.5+G108+G105+G107</f>
        <v>10.5</v>
      </c>
      <c r="E114" s="133" t="s">
        <v>82</v>
      </c>
      <c r="F114" s="273">
        <f t="shared" si="4"/>
        <v>0</v>
      </c>
      <c r="G114" s="274"/>
      <c r="H114" s="275">
        <f t="shared" si="5"/>
        <v>0</v>
      </c>
      <c r="I114" s="276"/>
      <c r="J114" s="241" t="s">
        <v>103</v>
      </c>
      <c r="K114" s="242"/>
      <c r="L114" s="277"/>
    </row>
    <row r="115" spans="1:12" ht="15.75" thickBot="1" x14ac:dyDescent="0.3">
      <c r="B115" s="130"/>
      <c r="C115" s="130"/>
      <c r="D115" s="130"/>
      <c r="E115" s="130"/>
      <c r="F115" s="130"/>
      <c r="G115" s="130"/>
      <c r="H115" s="130"/>
      <c r="I115" s="130"/>
      <c r="J115" s="130"/>
      <c r="K115" s="130"/>
      <c r="L115" s="130"/>
    </row>
    <row r="116" spans="1:12" ht="15.75" thickBot="1" x14ac:dyDescent="0.3">
      <c r="B116" s="231" t="s">
        <v>97</v>
      </c>
      <c r="C116" s="232"/>
      <c r="D116" s="232"/>
      <c r="E116" s="232"/>
      <c r="F116" s="232"/>
      <c r="G116" s="232"/>
      <c r="H116" s="232"/>
      <c r="I116" s="232"/>
      <c r="J116" s="232"/>
      <c r="K116" s="232"/>
      <c r="L116" s="233"/>
    </row>
    <row r="117" spans="1:12" x14ac:dyDescent="0.25">
      <c r="B117" s="288"/>
      <c r="C117" s="289"/>
      <c r="D117" s="289"/>
      <c r="E117" s="289"/>
      <c r="F117" s="289"/>
      <c r="G117" s="289"/>
      <c r="H117" s="289"/>
      <c r="I117" s="289"/>
      <c r="J117" s="289"/>
      <c r="K117" s="289"/>
      <c r="L117" s="290"/>
    </row>
    <row r="118" spans="1:12" x14ac:dyDescent="0.25">
      <c r="B118" s="278"/>
      <c r="C118" s="279"/>
      <c r="D118" s="279"/>
      <c r="E118" s="279"/>
      <c r="F118" s="279"/>
      <c r="G118" s="279"/>
      <c r="H118" s="279"/>
      <c r="I118" s="279"/>
      <c r="J118" s="279"/>
      <c r="K118" s="279"/>
      <c r="L118" s="280"/>
    </row>
    <row r="119" spans="1:12" x14ac:dyDescent="0.25">
      <c r="B119" s="278"/>
      <c r="C119" s="279"/>
      <c r="D119" s="279"/>
      <c r="E119" s="279"/>
      <c r="F119" s="279"/>
      <c r="G119" s="279"/>
      <c r="H119" s="279"/>
      <c r="I119" s="279"/>
      <c r="J119" s="279"/>
      <c r="K119" s="279"/>
      <c r="L119" s="280"/>
    </row>
    <row r="120" spans="1:12" x14ac:dyDescent="0.25">
      <c r="B120" s="278"/>
      <c r="C120" s="279"/>
      <c r="D120" s="279"/>
      <c r="E120" s="279"/>
      <c r="F120" s="279"/>
      <c r="G120" s="279"/>
      <c r="H120" s="279"/>
      <c r="I120" s="279"/>
      <c r="J120" s="279"/>
      <c r="K120" s="279"/>
      <c r="L120" s="280"/>
    </row>
    <row r="121" spans="1:12" x14ac:dyDescent="0.25">
      <c r="B121" s="278"/>
      <c r="C121" s="279"/>
      <c r="D121" s="279"/>
      <c r="E121" s="279"/>
      <c r="F121" s="279"/>
      <c r="G121" s="279"/>
      <c r="H121" s="279"/>
      <c r="I121" s="279"/>
      <c r="J121" s="279"/>
      <c r="K121" s="279"/>
      <c r="L121" s="280"/>
    </row>
    <row r="122" spans="1:12" ht="15.75" thickBot="1" x14ac:dyDescent="0.3">
      <c r="B122" s="281"/>
      <c r="C122" s="282"/>
      <c r="D122" s="282"/>
      <c r="E122" s="282"/>
      <c r="F122" s="282"/>
      <c r="G122" s="282"/>
      <c r="H122" s="282"/>
      <c r="I122" s="282"/>
      <c r="J122" s="282"/>
      <c r="K122" s="282"/>
      <c r="L122" s="283"/>
    </row>
    <row r="124" spans="1:12" x14ac:dyDescent="0.25">
      <c r="H124" s="117"/>
      <c r="J124" s="117"/>
    </row>
    <row r="125" spans="1:12" x14ac:dyDescent="0.25">
      <c r="A125" s="118" t="s">
        <v>104</v>
      </c>
      <c r="H125" s="117"/>
      <c r="J125" s="117"/>
    </row>
    <row r="126" spans="1:12" ht="15.75" thickBot="1" x14ac:dyDescent="0.3">
      <c r="H126" s="117"/>
    </row>
    <row r="127" spans="1:12" ht="15.75" thickBot="1" x14ac:dyDescent="0.3">
      <c r="B127" s="231" t="s">
        <v>76</v>
      </c>
      <c r="C127" s="232"/>
      <c r="D127" s="232"/>
      <c r="E127" s="232"/>
      <c r="F127" s="232"/>
      <c r="G127" s="231" t="s">
        <v>77</v>
      </c>
      <c r="H127" s="233"/>
      <c r="I127" s="231" t="s">
        <v>78</v>
      </c>
      <c r="J127" s="232"/>
      <c r="K127" s="232"/>
      <c r="L127" s="233"/>
    </row>
    <row r="128" spans="1:12" x14ac:dyDescent="0.25">
      <c r="B128" s="262" t="s">
        <v>81</v>
      </c>
      <c r="C128" s="263"/>
      <c r="D128" s="263"/>
      <c r="E128" s="263"/>
      <c r="F128" s="263"/>
      <c r="G128" s="121">
        <f>IF(K16="No",0,K17*0.5)</f>
        <v>0</v>
      </c>
      <c r="H128" s="122" t="s">
        <v>82</v>
      </c>
      <c r="I128" s="264" t="s">
        <v>105</v>
      </c>
      <c r="J128" s="264"/>
      <c r="K128" s="264"/>
      <c r="L128" s="265"/>
    </row>
    <row r="129" spans="2:12" ht="15.75" thickBot="1" x14ac:dyDescent="0.3">
      <c r="B129" s="262" t="s">
        <v>84</v>
      </c>
      <c r="C129" s="263"/>
      <c r="D129" s="263"/>
      <c r="E129" s="263"/>
      <c r="F129" s="263"/>
      <c r="G129" s="121">
        <f>IF(K16="No",0,K17*0.7)</f>
        <v>0</v>
      </c>
      <c r="H129" s="122" t="s">
        <v>82</v>
      </c>
      <c r="I129" s="266"/>
      <c r="J129" s="266"/>
      <c r="K129" s="266"/>
      <c r="L129" s="267"/>
    </row>
    <row r="130" spans="2:12" x14ac:dyDescent="0.25">
      <c r="B130" s="268" t="s">
        <v>85</v>
      </c>
      <c r="C130" s="269"/>
      <c r="D130" s="269"/>
      <c r="E130" s="269"/>
      <c r="F130" s="269"/>
      <c r="G130" s="123">
        <f>0.5*(K19/12)</f>
        <v>0</v>
      </c>
      <c r="H130" s="124" t="s">
        <v>82</v>
      </c>
      <c r="I130" s="291" t="s">
        <v>105</v>
      </c>
      <c r="J130" s="264"/>
      <c r="K130" s="264"/>
      <c r="L130" s="265"/>
    </row>
    <row r="131" spans="2:12" ht="15.75" thickBot="1" x14ac:dyDescent="0.3">
      <c r="B131" s="272" t="s">
        <v>86</v>
      </c>
      <c r="C131" s="243"/>
      <c r="D131" s="243"/>
      <c r="E131" s="243"/>
      <c r="F131" s="243"/>
      <c r="G131" s="125">
        <f>0.7*(K19/12)</f>
        <v>0</v>
      </c>
      <c r="H131" s="126" t="s">
        <v>82</v>
      </c>
      <c r="I131" s="292"/>
      <c r="J131" s="270"/>
      <c r="K131" s="270"/>
      <c r="L131" s="271"/>
    </row>
    <row r="132" spans="2:12" ht="15.75" thickBot="1" x14ac:dyDescent="0.3">
      <c r="B132" s="130"/>
      <c r="C132" s="130"/>
      <c r="D132" s="130"/>
      <c r="E132" s="130"/>
      <c r="F132" s="131"/>
      <c r="G132" s="131"/>
      <c r="H132" s="131"/>
      <c r="I132" s="130"/>
      <c r="J132" s="130"/>
      <c r="K132" s="130"/>
      <c r="L132" s="130"/>
    </row>
    <row r="133" spans="2:12" ht="15.75" thickBot="1" x14ac:dyDescent="0.3">
      <c r="B133" s="245" t="s">
        <v>88</v>
      </c>
      <c r="C133" s="246"/>
      <c r="D133" s="245" t="s">
        <v>89</v>
      </c>
      <c r="E133" s="249"/>
      <c r="F133" s="251" t="s">
        <v>90</v>
      </c>
      <c r="G133" s="252"/>
      <c r="H133" s="252"/>
      <c r="I133" s="253"/>
      <c r="J133" s="252" t="s">
        <v>78</v>
      </c>
      <c r="K133" s="252"/>
      <c r="L133" s="253"/>
    </row>
    <row r="134" spans="2:12" ht="15.75" thickBot="1" x14ac:dyDescent="0.3">
      <c r="B134" s="247"/>
      <c r="C134" s="248"/>
      <c r="D134" s="247"/>
      <c r="E134" s="250"/>
      <c r="F134" s="256" t="s">
        <v>91</v>
      </c>
      <c r="G134" s="257"/>
      <c r="H134" s="256" t="s">
        <v>92</v>
      </c>
      <c r="I134" s="257"/>
      <c r="J134" s="254"/>
      <c r="K134" s="254"/>
      <c r="L134" s="255"/>
    </row>
    <row r="135" spans="2:12" ht="15.75" thickBot="1" x14ac:dyDescent="0.3">
      <c r="B135" s="241" t="s">
        <v>93</v>
      </c>
      <c r="C135" s="242"/>
      <c r="D135" s="132">
        <f>5.5+G128+G130</f>
        <v>5.5</v>
      </c>
      <c r="E135" s="133" t="s">
        <v>82</v>
      </c>
      <c r="F135" s="273">
        <f>1.47*$K$11*D135</f>
        <v>0</v>
      </c>
      <c r="G135" s="274"/>
      <c r="H135" s="275">
        <f>CEILING(F135,10)</f>
        <v>0</v>
      </c>
      <c r="I135" s="276"/>
      <c r="J135" s="242" t="s">
        <v>106</v>
      </c>
      <c r="K135" s="242"/>
      <c r="L135" s="277"/>
    </row>
    <row r="136" spans="2:12" ht="15.75" thickBot="1" x14ac:dyDescent="0.3">
      <c r="B136" s="241" t="s">
        <v>95</v>
      </c>
      <c r="C136" s="242"/>
      <c r="D136" s="132">
        <f>6.5+G129+G131</f>
        <v>6.5</v>
      </c>
      <c r="E136" s="133" t="s">
        <v>82</v>
      </c>
      <c r="F136" s="273">
        <f t="shared" ref="F136:F137" si="6">1.47*$K$11*D136</f>
        <v>0</v>
      </c>
      <c r="G136" s="274"/>
      <c r="H136" s="275">
        <f t="shared" ref="H136:H137" si="7">CEILING(F136,10)</f>
        <v>0</v>
      </c>
      <c r="I136" s="276"/>
      <c r="J136" s="242" t="s">
        <v>106</v>
      </c>
      <c r="K136" s="242"/>
      <c r="L136" s="277"/>
    </row>
    <row r="137" spans="2:12" ht="15.75" thickBot="1" x14ac:dyDescent="0.3">
      <c r="B137" s="241" t="s">
        <v>96</v>
      </c>
      <c r="C137" s="242"/>
      <c r="D137" s="132">
        <f>7.5+G129+G131</f>
        <v>7.5</v>
      </c>
      <c r="E137" s="133" t="s">
        <v>82</v>
      </c>
      <c r="F137" s="273">
        <f t="shared" si="6"/>
        <v>0</v>
      </c>
      <c r="G137" s="274"/>
      <c r="H137" s="275">
        <f t="shared" si="7"/>
        <v>0</v>
      </c>
      <c r="I137" s="276"/>
      <c r="J137" s="242" t="s">
        <v>106</v>
      </c>
      <c r="K137" s="242"/>
      <c r="L137" s="277"/>
    </row>
    <row r="138" spans="2:12" ht="15.75" thickBot="1" x14ac:dyDescent="0.3">
      <c r="B138" s="130"/>
      <c r="C138" s="130"/>
      <c r="D138" s="130"/>
      <c r="E138" s="130"/>
      <c r="F138" s="130"/>
      <c r="G138" s="130"/>
      <c r="H138" s="130"/>
      <c r="I138" s="130"/>
      <c r="J138" s="130"/>
      <c r="K138" s="130"/>
      <c r="L138" s="130"/>
    </row>
    <row r="139" spans="2:12" ht="15.75" thickBot="1" x14ac:dyDescent="0.3">
      <c r="B139" s="231" t="s">
        <v>97</v>
      </c>
      <c r="C139" s="232"/>
      <c r="D139" s="232"/>
      <c r="E139" s="232"/>
      <c r="F139" s="232"/>
      <c r="G139" s="232"/>
      <c r="H139" s="232"/>
      <c r="I139" s="232"/>
      <c r="J139" s="232"/>
      <c r="K139" s="232"/>
      <c r="L139" s="233"/>
    </row>
    <row r="140" spans="2:12" x14ac:dyDescent="0.25">
      <c r="B140" s="278"/>
      <c r="C140" s="279"/>
      <c r="D140" s="279"/>
      <c r="E140" s="279"/>
      <c r="F140" s="279"/>
      <c r="G140" s="279"/>
      <c r="H140" s="279"/>
      <c r="I140" s="279"/>
      <c r="J140" s="279"/>
      <c r="K140" s="279"/>
      <c r="L140" s="280"/>
    </row>
    <row r="141" spans="2:12" x14ac:dyDescent="0.25">
      <c r="B141" s="278"/>
      <c r="C141" s="279"/>
      <c r="D141" s="279"/>
      <c r="E141" s="279"/>
      <c r="F141" s="279"/>
      <c r="G141" s="279"/>
      <c r="H141" s="279"/>
      <c r="I141" s="279"/>
      <c r="J141" s="279"/>
      <c r="K141" s="279"/>
      <c r="L141" s="280"/>
    </row>
    <row r="142" spans="2:12" x14ac:dyDescent="0.25">
      <c r="B142" s="278"/>
      <c r="C142" s="279"/>
      <c r="D142" s="279"/>
      <c r="E142" s="279"/>
      <c r="F142" s="279"/>
      <c r="G142" s="279"/>
      <c r="H142" s="279"/>
      <c r="I142" s="279"/>
      <c r="J142" s="279"/>
      <c r="K142" s="279"/>
      <c r="L142" s="280"/>
    </row>
    <row r="143" spans="2:12" x14ac:dyDescent="0.25">
      <c r="B143" s="278"/>
      <c r="C143" s="279"/>
      <c r="D143" s="279"/>
      <c r="E143" s="279"/>
      <c r="F143" s="279"/>
      <c r="G143" s="279"/>
      <c r="H143" s="279"/>
      <c r="I143" s="279"/>
      <c r="J143" s="279"/>
      <c r="K143" s="279"/>
      <c r="L143" s="280"/>
    </row>
    <row r="144" spans="2:12" x14ac:dyDescent="0.25">
      <c r="B144" s="278"/>
      <c r="C144" s="279"/>
      <c r="D144" s="279"/>
      <c r="E144" s="279"/>
      <c r="F144" s="279"/>
      <c r="G144" s="279"/>
      <c r="H144" s="279"/>
      <c r="I144" s="279"/>
      <c r="J144" s="279"/>
      <c r="K144" s="279"/>
      <c r="L144" s="280"/>
    </row>
    <row r="145" spans="2:12" ht="15.75" thickBot="1" x14ac:dyDescent="0.3">
      <c r="B145" s="281"/>
      <c r="C145" s="282"/>
      <c r="D145" s="282"/>
      <c r="E145" s="282"/>
      <c r="F145" s="282"/>
      <c r="G145" s="282"/>
      <c r="H145" s="282"/>
      <c r="I145" s="282"/>
      <c r="J145" s="282"/>
      <c r="K145" s="282"/>
      <c r="L145" s="283"/>
    </row>
  </sheetData>
  <dataConsolidate/>
  <mergeCells count="134">
    <mergeCell ref="B137:C137"/>
    <mergeCell ref="F137:G137"/>
    <mergeCell ref="H137:I137"/>
    <mergeCell ref="J137:L137"/>
    <mergeCell ref="B139:L139"/>
    <mergeCell ref="B140:L145"/>
    <mergeCell ref="B135:C135"/>
    <mergeCell ref="F135:G135"/>
    <mergeCell ref="H135:I135"/>
    <mergeCell ref="J135:L135"/>
    <mergeCell ref="B136:C136"/>
    <mergeCell ref="F136:G136"/>
    <mergeCell ref="H136:I136"/>
    <mergeCell ref="J136:L136"/>
    <mergeCell ref="B130:F130"/>
    <mergeCell ref="I130:L131"/>
    <mergeCell ref="B131:F131"/>
    <mergeCell ref="B133:C134"/>
    <mergeCell ref="D133:E134"/>
    <mergeCell ref="F133:I133"/>
    <mergeCell ref="J133:L134"/>
    <mergeCell ref="F134:G134"/>
    <mergeCell ref="H134:I134"/>
    <mergeCell ref="B127:F127"/>
    <mergeCell ref="G127:H127"/>
    <mergeCell ref="I127:L127"/>
    <mergeCell ref="B128:F128"/>
    <mergeCell ref="I128:L129"/>
    <mergeCell ref="B129:F129"/>
    <mergeCell ref="B114:C114"/>
    <mergeCell ref="F114:G114"/>
    <mergeCell ref="H114:I114"/>
    <mergeCell ref="J114:L114"/>
    <mergeCell ref="B116:L116"/>
    <mergeCell ref="B117:L122"/>
    <mergeCell ref="B112:C112"/>
    <mergeCell ref="F112:G112"/>
    <mergeCell ref="H112:I112"/>
    <mergeCell ref="J112:L112"/>
    <mergeCell ref="B113:C113"/>
    <mergeCell ref="F113:G113"/>
    <mergeCell ref="H113:I113"/>
    <mergeCell ref="J113:L113"/>
    <mergeCell ref="B108:F108"/>
    <mergeCell ref="I108:L108"/>
    <mergeCell ref="B110:C111"/>
    <mergeCell ref="D110:E111"/>
    <mergeCell ref="F110:I110"/>
    <mergeCell ref="J110:L111"/>
    <mergeCell ref="F111:G111"/>
    <mergeCell ref="H111:I111"/>
    <mergeCell ref="B104:F104"/>
    <mergeCell ref="I104:L105"/>
    <mergeCell ref="B105:F105"/>
    <mergeCell ref="B106:F106"/>
    <mergeCell ref="I106:L107"/>
    <mergeCell ref="B107:F107"/>
    <mergeCell ref="A100:L101"/>
    <mergeCell ref="B102:F102"/>
    <mergeCell ref="G102:H102"/>
    <mergeCell ref="I102:L102"/>
    <mergeCell ref="B103:F103"/>
    <mergeCell ref="I103:L103"/>
    <mergeCell ref="B88:C88"/>
    <mergeCell ref="F88:G88"/>
    <mergeCell ref="H88:I88"/>
    <mergeCell ref="J88:L88"/>
    <mergeCell ref="B90:L90"/>
    <mergeCell ref="B91:L96"/>
    <mergeCell ref="B86:C86"/>
    <mergeCell ref="F86:G86"/>
    <mergeCell ref="H86:I86"/>
    <mergeCell ref="J86:L86"/>
    <mergeCell ref="B87:C87"/>
    <mergeCell ref="F87:G87"/>
    <mergeCell ref="H87:I87"/>
    <mergeCell ref="J87:L87"/>
    <mergeCell ref="B84:C85"/>
    <mergeCell ref="D84:E85"/>
    <mergeCell ref="F84:I84"/>
    <mergeCell ref="J84:L85"/>
    <mergeCell ref="F85:G85"/>
    <mergeCell ref="H85:I85"/>
    <mergeCell ref="B80:F80"/>
    <mergeCell ref="G80:H80"/>
    <mergeCell ref="I80:L80"/>
    <mergeCell ref="B81:F81"/>
    <mergeCell ref="I81:L81"/>
    <mergeCell ref="B82:F82"/>
    <mergeCell ref="I82:L82"/>
    <mergeCell ref="B67:C67"/>
    <mergeCell ref="F67:G67"/>
    <mergeCell ref="H67:I67"/>
    <mergeCell ref="J67:L67"/>
    <mergeCell ref="B69:L69"/>
    <mergeCell ref="B70:L75"/>
    <mergeCell ref="B65:C65"/>
    <mergeCell ref="F65:G65"/>
    <mergeCell ref="H65:I65"/>
    <mergeCell ref="J65:L65"/>
    <mergeCell ref="B66:C66"/>
    <mergeCell ref="F66:G66"/>
    <mergeCell ref="H66:I66"/>
    <mergeCell ref="J66:L66"/>
    <mergeCell ref="B61:F61"/>
    <mergeCell ref="I61:L61"/>
    <mergeCell ref="B63:C64"/>
    <mergeCell ref="D63:E64"/>
    <mergeCell ref="F63:I63"/>
    <mergeCell ref="J63:L64"/>
    <mergeCell ref="F64:G64"/>
    <mergeCell ref="H64:I64"/>
    <mergeCell ref="B56:F56"/>
    <mergeCell ref="I56:L56"/>
    <mergeCell ref="B57:F57"/>
    <mergeCell ref="I57:L58"/>
    <mergeCell ref="B58:F58"/>
    <mergeCell ref="B59:F59"/>
    <mergeCell ref="I59:L60"/>
    <mergeCell ref="B60:F60"/>
    <mergeCell ref="K17:L17"/>
    <mergeCell ref="K18:L18"/>
    <mergeCell ref="K19:L19"/>
    <mergeCell ref="K20:L20"/>
    <mergeCell ref="B55:F55"/>
    <mergeCell ref="G55:H55"/>
    <mergeCell ref="I55:L55"/>
    <mergeCell ref="A52:L53"/>
    <mergeCell ref="A1:M2"/>
    <mergeCell ref="C4:G4"/>
    <mergeCell ref="C5:G5"/>
    <mergeCell ref="K9:L9"/>
    <mergeCell ref="K10:L10"/>
    <mergeCell ref="K16:L16"/>
  </mergeCells>
  <dataValidations disablePrompts="1" count="10">
    <dataValidation type="list" allowBlank="1" showInputMessage="1" showErrorMessage="1" sqref="K18:L18" xr:uid="{00000000-0002-0000-0100-000000000000}">
      <formula1>"-Select-,Yes,No"</formula1>
    </dataValidation>
    <dataValidation type="custom" allowBlank="1" showErrorMessage="1" errorTitle="Value Not Allowed" error="&quot;Are There More than two lanes on Major Road at Intersection&quot; must be set to &quot;Yes&quot; for input to be allowed" sqref="K17:L17" xr:uid="{00000000-0002-0000-0100-000001000000}">
      <formula1>IF(K16="Yes",0-1000000,"")</formula1>
    </dataValidation>
    <dataValidation type="list" allowBlank="1" showInputMessage="1" showErrorMessage="1" sqref="K16:L16" xr:uid="{00000000-0002-0000-0100-000002000000}">
      <formula1>"- Select -,Yes,No"</formula1>
    </dataValidation>
    <dataValidation type="custom" allowBlank="1" showInputMessage="1" showErrorMessage="1" errorTitle="Value Not Allowed" error="&quot;Are there any Median Islands on Major Road at Intersection&quot; must be set to &quot;Yes&quot; for input to be allowed" sqref="K19:L19" xr:uid="{00000000-0002-0000-0100-000003000000}">
      <formula1>IF(K18="Yes",0-1E+25,"")</formula1>
    </dataValidation>
    <dataValidation type="custom" allowBlank="1" showInputMessage="1" showErrorMessage="1" errorTitle="Value not Allowed" error="&quot;Are there any Median Islands on Major Road at Intersection&quot; must be set to &quot;Yes&quot; for input to be allowed" sqref="K47:L47" xr:uid="{00000000-0002-0000-0100-000004000000}">
      <formula1>IF(K19="Yes",0-1E+22,"")</formula1>
    </dataValidation>
    <dataValidation type="custom" allowBlank="1" showInputMessage="1" showErrorMessage="1" errorTitle="Value not Allowed" error="&quot;Are there any Median Islands on Major Road at Intersection&quot; must be set to &quot;Yes&quot; for input to be allowed" sqref="K46:L46" xr:uid="{00000000-0002-0000-0100-000005000000}">
      <formula1>IF(K20="Yes",0-1E+22,"")</formula1>
    </dataValidation>
    <dataValidation type="custom" allowBlank="1" showInputMessage="1" showErrorMessage="1" errorTitle="Value not Allowed" error="&quot;Are there any Median Islands on Major Road at Intersection&quot; must be set to &quot;Yes&quot; for input to be allowed" sqref="K45:L45 K39:L42 K36:L36 K20:L33" xr:uid="{00000000-0002-0000-0100-000006000000}">
      <formula1>IF(K18="Yes",0-1E+22,"")</formula1>
    </dataValidation>
    <dataValidation type="custom" allowBlank="1" showInputMessage="1" showErrorMessage="1" errorTitle="Value not Allowed" error="&quot;Are there any Median Islands on Major Road at Intersection&quot; must be set to &quot;Yes&quot; for input to be allowed" sqref="K43:L44" xr:uid="{00000000-0002-0000-0100-000007000000}">
      <formula1>IF(K20="Yes",0-1E+22,"")</formula1>
    </dataValidation>
    <dataValidation type="custom" allowBlank="1" showInputMessage="1" showErrorMessage="1" errorTitle="Value not Allowed" error="&quot;Are there any Median Islands on Major Road at Intersection&quot; must be set to &quot;Yes&quot; for input to be allowed" sqref="K37:L38" xr:uid="{00000000-0002-0000-0100-000008000000}">
      <formula1>IF(K20="Yes",0-1E+22,"")</formula1>
    </dataValidation>
    <dataValidation type="custom" allowBlank="1" showInputMessage="1" showErrorMessage="1" errorTitle="Value not Allowed" error="&quot;Are there any Median Islands on Major Road at Intersection&quot; must be set to &quot;Yes&quot; for input to be allowed" sqref="K34:L35" xr:uid="{00000000-0002-0000-0100-000009000000}">
      <formula1>IF(K28="Yes",0-1E+22,"")</formula1>
    </dataValidation>
  </dataValidations>
  <pageMargins left="0.7" right="0.7" top="0.75" bottom="0.75" header="0.3" footer="0.3"/>
  <pageSetup scale="76" fitToHeight="0" orientation="portrait" r:id="rId1"/>
  <headerFooter>
    <oddHeader>&amp;LDESIGN CRITERIA FORM - ISD
&amp;KFF0000PROJECT NAME AND STATE NUMBER&amp;RREV 2022-04</oddHeader>
    <oddFooter>&amp;L&amp;8&amp;Z&amp;F&amp;A&amp;R&amp;8Page &amp;P of &amp;N</oddFooter>
  </headerFooter>
  <rowBreaks count="2" manualBreakCount="2">
    <brk id="47" max="16383" man="1"/>
    <brk id="9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EEE8F0127EF74C9B946AAFB57806E4" ma:contentTypeVersion="12" ma:contentTypeDescription="Create a new document." ma:contentTypeScope="" ma:versionID="2f5697e292352e123c40ad9666958334">
  <xsd:schema xmlns:xsd="http://www.w3.org/2001/XMLSchema" xmlns:xs="http://www.w3.org/2001/XMLSchema" xmlns:p="http://schemas.microsoft.com/office/2006/metadata/properties" xmlns:ns2="cb80e927-f755-450c-a7e0-d2dbd087630b" xmlns:ns3="b4b80593-3d30-4b16-b226-552161c803df" targetNamespace="http://schemas.microsoft.com/office/2006/metadata/properties" ma:root="true" ma:fieldsID="23d719b18270e54202059c623259bc8d" ns2:_="" ns3:_="">
    <xsd:import namespace="cb80e927-f755-450c-a7e0-d2dbd087630b"/>
    <xsd:import namespace="b4b80593-3d30-4b16-b226-552161c803d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80e927-f755-450c-a7e0-d2dbd08763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96b42e-419a-4189-b55b-fb484703c6b5"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b80593-3d30-4b16-b226-552161c803d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7e9c9ce-9bfb-492c-b061-d0c94002109d}" ma:internalName="TaxCatchAll" ma:showField="CatchAllData" ma:web="b4b80593-3d30-4b16-b226-552161c803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b80e927-f755-450c-a7e0-d2dbd087630b">
      <Terms xmlns="http://schemas.microsoft.com/office/infopath/2007/PartnerControls"/>
    </lcf76f155ced4ddcb4097134ff3c332f>
    <TaxCatchAll xmlns="b4b80593-3d30-4b16-b226-552161c803df" xsi:nil="true"/>
  </documentManagement>
</p:properties>
</file>

<file path=customXml/itemProps1.xml><?xml version="1.0" encoding="utf-8"?>
<ds:datastoreItem xmlns:ds="http://schemas.openxmlformats.org/officeDocument/2006/customXml" ds:itemID="{E646CAEB-28D1-46FB-A97B-4280D6CC6FBD}"/>
</file>

<file path=customXml/itemProps2.xml><?xml version="1.0" encoding="utf-8"?>
<ds:datastoreItem xmlns:ds="http://schemas.openxmlformats.org/officeDocument/2006/customXml" ds:itemID="{D3AF4896-213A-4338-BFC1-B8279E7C7CB5}"/>
</file>

<file path=customXml/itemProps3.xml><?xml version="1.0" encoding="utf-8"?>
<ds:datastoreItem xmlns:ds="http://schemas.openxmlformats.org/officeDocument/2006/customXml" ds:itemID="{C31A9B20-D25B-4C5A-8815-6D5807D8C7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DCF_Mainline</vt:lpstr>
      <vt:lpstr>DCF ISD_Mainline</vt:lpstr>
      <vt:lpstr>DCF_Mainline!Print_Area</vt:lpstr>
      <vt:lpstr>DCF_Mainline!Print_Titles</vt:lpstr>
    </vt:vector>
  </TitlesOfParts>
  <Company>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Corliss</dc:creator>
  <cp:lastModifiedBy>Corey Spetelunas</cp:lastModifiedBy>
  <cp:lastPrinted>2022-04-20T12:25:36Z</cp:lastPrinted>
  <dcterms:created xsi:type="dcterms:W3CDTF">2018-12-13T13:26:24Z</dcterms:created>
  <dcterms:modified xsi:type="dcterms:W3CDTF">2022-04-20T12:25:43Z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0x010100C1EEE8F0127EF74C9B946AAFB57806E4</vt:lpwstr>
  </property>
</Properties>
</file>