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xl/worksheets/sheet38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7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ffic\ENGINEERING &amp; RESEARCH\tgp\Contribute\"/>
    </mc:Choice>
  </mc:AlternateContent>
  <bookViews>
    <workbookView xWindow="930" yWindow="180" windowWidth="12780" windowHeight="10185" tabRatio="762"/>
  </bookViews>
  <sheets>
    <sheet name="Alton NH11" sheetId="7" r:id="rId1"/>
    <sheet name="Andover US4" sheetId="8" r:id="rId2"/>
    <sheet name="Bartlett US302" sheetId="9" r:id="rId3"/>
    <sheet name="Bedford Toll" sheetId="10" r:id="rId4"/>
    <sheet name="Belmont US3" sheetId="11" r:id="rId5"/>
    <sheet name="Bow NH3A" sheetId="12" r:id="rId6"/>
    <sheet name="Campton I93" sheetId="13" r:id="rId7"/>
    <sheet name="Candia NH101" sheetId="14" r:id="rId8"/>
    <sheet name="Chesterfield NH9" sheetId="15" r:id="rId9"/>
    <sheet name="Chichester NH28" sheetId="16" r:id="rId10"/>
    <sheet name="Chichester US4" sheetId="17" r:id="rId11"/>
    <sheet name="Claremont NH12" sheetId="18" r:id="rId12"/>
    <sheet name="Concord NH106" sheetId="19" r:id="rId13"/>
    <sheet name="Concord I93 Ex16-17" sheetId="20" r:id="rId14"/>
    <sheet name="Concord I93 Ex12-13" sheetId="21" r:id="rId15"/>
    <sheet name="Concord I393 Ex1-2" sheetId="22" r:id="rId16"/>
    <sheet name="Concord US3" sheetId="23" r:id="rId17"/>
    <sheet name="Dover DPR" sheetId="24" r:id="rId18"/>
    <sheet name="Dover Toll" sheetId="25" r:id="rId19"/>
    <sheet name="Durham US4" sheetId="26" r:id="rId20"/>
    <sheet name="Exeter NH101" sheetId="28" r:id="rId21"/>
    <sheet name="Gilford US3" sheetId="29" r:id="rId22"/>
    <sheet name="Hampton Toll" sheetId="30" r:id="rId23"/>
    <sheet name="Hampton NH1A" sheetId="31" r:id="rId24"/>
    <sheet name="Hampton US1" sheetId="32" r:id="rId25"/>
    <sheet name="Hillsborough NH9" sheetId="33" r:id="rId26"/>
    <sheet name="Hooksett Toll" sheetId="34" r:id="rId27"/>
    <sheet name="Hopkinton I89" sheetId="35" r:id="rId28"/>
    <sheet name="Hudson Circ" sheetId="36" r:id="rId29"/>
    <sheet name="Jackson NH16" sheetId="37" r:id="rId30"/>
    <sheet name="Jefferson US2" sheetId="38" r:id="rId31"/>
    <sheet name="Lebanon NH120" sheetId="39" r:id="rId32"/>
    <sheet name="Lebanon I89" sheetId="40" r:id="rId33"/>
    <sheet name="Lee NH125" sheetId="41" r:id="rId34"/>
    <sheet name="Lincoln I93" sheetId="42" r:id="rId35"/>
    <sheet name="Littleton I93" sheetId="43" r:id="rId36"/>
    <sheet name="Lyme NH10" sheetId="44" r:id="rId37"/>
    <sheet name="Manchester I93" sheetId="45" r:id="rId38"/>
    <sheet name="Marlborough NH12" sheetId="46" r:id="rId39"/>
    <sheet name="Meredith NH104" sheetId="47" r:id="rId40"/>
    <sheet name="Merrimack US3" sheetId="48" r:id="rId41"/>
    <sheet name="Milford NH101A" sheetId="49" r:id="rId42"/>
    <sheet name="Nashua 111" sheetId="50" r:id="rId43"/>
    <sheet name="Nashua FEET" sheetId="51" r:id="rId44"/>
    <sheet name="Newington US4" sheetId="52" r:id="rId45"/>
    <sheet name="Newport NH10" sheetId="53" r:id="rId46"/>
    <sheet name="N Hampton US1" sheetId="54" r:id="rId47"/>
    <sheet name="Northumberland US3" sheetId="55" r:id="rId48"/>
    <sheet name="Northwood US4" sheetId="56" r:id="rId49"/>
    <sheet name="Ossipee NH16" sheetId="57" r:id="rId50"/>
    <sheet name="Rindge US202" sheetId="58" r:id="rId51"/>
    <sheet name="Rochester Toll" sheetId="59" r:id="rId52"/>
    <sheet name="Rumney NH25" sheetId="60" r:id="rId53"/>
    <sheet name="Salem I93 SL" sheetId="61" r:id="rId54"/>
    <sheet name="Seabrook I95" sheetId="62" r:id="rId55"/>
    <sheet name="Sutton I89" sheetId="63" r:id="rId56"/>
    <sheet name="Tamworth NH25" sheetId="64" r:id="rId57"/>
    <sheet name="Temple NH101" sheetId="65" r:id="rId58"/>
    <sheet name="Tilton I93" sheetId="66" r:id="rId59"/>
    <sheet name="Warner NH114" sheetId="67" r:id="rId60"/>
    <sheet name="Windham NH28" sheetId="68" r:id="rId61"/>
    <sheet name="Windham I93" sheetId="69" r:id="rId62"/>
    <sheet name="Wolfeboro NH28" sheetId="70" r:id="rId63"/>
    <sheet name="Group 1" sheetId="1" r:id="rId64"/>
    <sheet name="Group 2" sheetId="2" r:id="rId65"/>
    <sheet name="Group 3" sheetId="3" r:id="rId66"/>
    <sheet name="Group 4" sheetId="6" r:id="rId67"/>
    <sheet name="Group 5" sheetId="4" r:id="rId68"/>
    <sheet name="Group 6" sheetId="5" r:id="rId69"/>
  </sheets>
  <calcPr calcId="162913"/>
</workbook>
</file>

<file path=xl/calcChain.xml><?xml version="1.0" encoding="utf-8"?>
<calcChain xmlns="http://schemas.openxmlformats.org/spreadsheetml/2006/main">
  <c r="C10" i="52" l="1"/>
  <c r="D10" i="52"/>
  <c r="B7" i="2" l="1"/>
  <c r="B7" i="3"/>
  <c r="B11" i="3"/>
  <c r="B7" i="6"/>
  <c r="C18" i="56"/>
  <c r="B9" i="4" l="1"/>
  <c r="B10" i="4"/>
  <c r="B11" i="4"/>
  <c r="B12" i="4"/>
  <c r="B13" i="4"/>
  <c r="B14" i="4"/>
  <c r="B15" i="4"/>
  <c r="B16" i="4"/>
  <c r="B17" i="4"/>
  <c r="B18" i="4"/>
  <c r="B8" i="4"/>
  <c r="B7" i="4"/>
  <c r="B19" i="65"/>
  <c r="B19" i="45"/>
  <c r="B16" i="3" s="1"/>
  <c r="B9" i="3"/>
  <c r="B10" i="3"/>
  <c r="B12" i="3"/>
  <c r="B13" i="3"/>
  <c r="B14" i="3"/>
  <c r="B15" i="3"/>
  <c r="B17" i="3"/>
  <c r="B18" i="3"/>
  <c r="B8" i="3"/>
  <c r="B20" i="3" s="1"/>
  <c r="B9" i="2"/>
  <c r="B10" i="2"/>
  <c r="B11" i="2"/>
  <c r="B12" i="2"/>
  <c r="B13" i="2"/>
  <c r="B14" i="2"/>
  <c r="B15" i="2"/>
  <c r="B17" i="2"/>
  <c r="B18" i="2"/>
  <c r="B8" i="2"/>
  <c r="B13" i="67"/>
  <c r="B19" i="15"/>
  <c r="B16" i="2" s="1"/>
  <c r="B8" i="1"/>
  <c r="B9" i="1"/>
  <c r="B11" i="1"/>
  <c r="B12" i="1"/>
  <c r="B13" i="1"/>
  <c r="B14" i="1"/>
  <c r="B15" i="1"/>
  <c r="B16" i="1"/>
  <c r="B17" i="1"/>
  <c r="B18" i="1"/>
  <c r="B7" i="1"/>
  <c r="B13" i="62" l="1"/>
  <c r="B10" i="1" s="1"/>
  <c r="B20" i="1" s="1"/>
  <c r="B21" i="1" l="1"/>
  <c r="C21" i="52"/>
  <c r="C20" i="52"/>
  <c r="C19" i="52"/>
  <c r="C18" i="52"/>
  <c r="C17" i="52"/>
  <c r="C16" i="52"/>
  <c r="C15" i="52"/>
  <c r="C14" i="52"/>
  <c r="C13" i="52"/>
  <c r="C12" i="52"/>
  <c r="C11" i="52"/>
  <c r="C19" i="15" l="1"/>
  <c r="C20" i="15"/>
  <c r="C10" i="58" l="1"/>
  <c r="C11" i="58" l="1"/>
  <c r="B24" i="49"/>
  <c r="C12" i="12"/>
  <c r="B24" i="7" l="1"/>
  <c r="B8" i="5" l="1"/>
  <c r="B9" i="5"/>
  <c r="B10" i="5"/>
  <c r="B11" i="5"/>
  <c r="B12" i="5"/>
  <c r="B13" i="5"/>
  <c r="B14" i="5"/>
  <c r="B15" i="5"/>
  <c r="B16" i="5"/>
  <c r="B17" i="5"/>
  <c r="B18" i="5"/>
  <c r="B7" i="5"/>
  <c r="B8" i="6"/>
  <c r="B9" i="6"/>
  <c r="B10" i="6"/>
  <c r="B11" i="6"/>
  <c r="B12" i="6"/>
  <c r="B13" i="6"/>
  <c r="B14" i="6"/>
  <c r="B15" i="6"/>
  <c r="B16" i="6"/>
  <c r="B17" i="6"/>
  <c r="B18" i="6"/>
  <c r="C10" i="61" l="1"/>
  <c r="C11" i="61"/>
  <c r="C12" i="61"/>
  <c r="C13" i="61"/>
  <c r="C14" i="61"/>
  <c r="C15" i="61"/>
  <c r="C16" i="61"/>
  <c r="C17" i="61"/>
  <c r="C10" i="48"/>
  <c r="C11" i="48"/>
  <c r="C12" i="48"/>
  <c r="C13" i="48"/>
  <c r="C17" i="45"/>
  <c r="C18" i="45"/>
  <c r="C19" i="45"/>
  <c r="C10" i="45"/>
  <c r="C11" i="45"/>
  <c r="C12" i="45"/>
  <c r="C13" i="45"/>
  <c r="C14" i="45"/>
  <c r="C15" i="45"/>
  <c r="C16" i="45"/>
  <c r="C20" i="45"/>
  <c r="C21" i="45"/>
  <c r="I21" i="3" l="1"/>
  <c r="B24" i="20"/>
  <c r="C10" i="12"/>
  <c r="C11" i="12"/>
  <c r="C13" i="12"/>
  <c r="C14" i="12"/>
  <c r="C15" i="12"/>
  <c r="C16" i="12"/>
  <c r="C17" i="12"/>
  <c r="C18" i="12"/>
  <c r="C19" i="12"/>
  <c r="C20" i="12"/>
  <c r="C21" i="12"/>
  <c r="C10" i="7" l="1"/>
  <c r="C11" i="7"/>
  <c r="C12" i="7"/>
  <c r="C13" i="7"/>
  <c r="C14" i="7"/>
  <c r="C15" i="7"/>
  <c r="C16" i="7"/>
  <c r="C17" i="7"/>
  <c r="C18" i="7"/>
  <c r="C19" i="7"/>
  <c r="C20" i="7"/>
  <c r="C21" i="7"/>
  <c r="C10" i="43" l="1"/>
  <c r="C11" i="43"/>
  <c r="C12" i="43"/>
  <c r="C13" i="43"/>
  <c r="C14" i="43"/>
  <c r="C15" i="43"/>
  <c r="C16" i="43"/>
  <c r="C17" i="43"/>
  <c r="C18" i="43"/>
  <c r="C19" i="43"/>
  <c r="C20" i="43"/>
  <c r="C21" i="43"/>
  <c r="I9" i="5" l="1"/>
  <c r="I8" i="5"/>
  <c r="I7" i="5"/>
  <c r="I14" i="4"/>
  <c r="I13" i="4"/>
  <c r="I12" i="4"/>
  <c r="I11" i="4"/>
  <c r="I10" i="4"/>
  <c r="I9" i="4"/>
  <c r="I16" i="6"/>
  <c r="I22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15" i="2"/>
  <c r="I14" i="2"/>
  <c r="I13" i="2"/>
  <c r="I12" i="2"/>
  <c r="I11" i="2"/>
  <c r="I10" i="2"/>
  <c r="I9" i="2"/>
  <c r="I8" i="2"/>
  <c r="I7" i="2"/>
  <c r="I13" i="1"/>
  <c r="I12" i="1"/>
  <c r="I11" i="1"/>
  <c r="I10" i="1"/>
  <c r="I9" i="1"/>
  <c r="I8" i="1"/>
  <c r="I7" i="1"/>
  <c r="B21" i="5" l="1"/>
  <c r="D18" i="5" s="1"/>
  <c r="B20" i="5"/>
  <c r="C18" i="5" s="1"/>
  <c r="B21" i="4"/>
  <c r="D18" i="4" s="1"/>
  <c r="B20" i="4"/>
  <c r="C18" i="4" s="1"/>
  <c r="B21" i="6"/>
  <c r="D17" i="6" s="1"/>
  <c r="B20" i="6"/>
  <c r="C18" i="6" s="1"/>
  <c r="B21" i="3"/>
  <c r="D17" i="3" s="1"/>
  <c r="C18" i="3"/>
  <c r="B21" i="2"/>
  <c r="D18" i="2" s="1"/>
  <c r="B20" i="2"/>
  <c r="C9" i="1"/>
  <c r="D8" i="1"/>
  <c r="C18" i="2" l="1"/>
  <c r="C10" i="2"/>
  <c r="C14" i="2"/>
  <c r="C12" i="2"/>
  <c r="C7" i="2"/>
  <c r="C9" i="2"/>
  <c r="C13" i="2"/>
  <c r="C8" i="2"/>
  <c r="C11" i="2"/>
  <c r="D7" i="2"/>
  <c r="D11" i="2"/>
  <c r="D9" i="2"/>
  <c r="D13" i="2"/>
  <c r="D8" i="2"/>
  <c r="D10" i="2"/>
  <c r="D14" i="2"/>
  <c r="D12" i="2"/>
  <c r="C17" i="6"/>
  <c r="D15" i="2"/>
  <c r="C9" i="6"/>
  <c r="C7" i="1"/>
  <c r="C16" i="1"/>
  <c r="C11" i="1"/>
  <c r="C8" i="1"/>
  <c r="C15" i="1"/>
  <c r="D15" i="1"/>
  <c r="C12" i="1"/>
  <c r="D11" i="1"/>
  <c r="D7" i="1"/>
  <c r="D18" i="1"/>
  <c r="D14" i="1"/>
  <c r="D10" i="1"/>
  <c r="C18" i="1"/>
  <c r="C14" i="1"/>
  <c r="C10" i="1"/>
  <c r="D17" i="1"/>
  <c r="D13" i="1"/>
  <c r="D9" i="1"/>
  <c r="C17" i="1"/>
  <c r="C13" i="1"/>
  <c r="D16" i="1"/>
  <c r="D12" i="1"/>
  <c r="C17" i="2"/>
  <c r="D17" i="2"/>
  <c r="C15" i="2"/>
  <c r="C11" i="6"/>
  <c r="C13" i="6"/>
  <c r="C7" i="6"/>
  <c r="C15" i="6"/>
  <c r="D8" i="6"/>
  <c r="D10" i="6"/>
  <c r="D12" i="6"/>
  <c r="D14" i="6"/>
  <c r="D16" i="6"/>
  <c r="D18" i="6"/>
  <c r="D7" i="6"/>
  <c r="D9" i="6"/>
  <c r="D11" i="6"/>
  <c r="D13" i="6"/>
  <c r="D15" i="6"/>
  <c r="C8" i="6"/>
  <c r="C10" i="6"/>
  <c r="C12" i="6"/>
  <c r="C14" i="6"/>
  <c r="C16" i="6"/>
  <c r="D8" i="3"/>
  <c r="D10" i="3"/>
  <c r="D12" i="3"/>
  <c r="D14" i="3"/>
  <c r="D16" i="3"/>
  <c r="D18" i="3"/>
  <c r="C7" i="3"/>
  <c r="C9" i="3"/>
  <c r="C11" i="3"/>
  <c r="C13" i="3"/>
  <c r="C15" i="3"/>
  <c r="C17" i="3"/>
  <c r="D7" i="3"/>
  <c r="D9" i="3"/>
  <c r="D11" i="3"/>
  <c r="D13" i="3"/>
  <c r="D15" i="3"/>
  <c r="C8" i="3"/>
  <c r="C10" i="3"/>
  <c r="C12" i="3"/>
  <c r="C14" i="3"/>
  <c r="C16" i="3"/>
  <c r="C7" i="5"/>
  <c r="C9" i="5"/>
  <c r="C11" i="5"/>
  <c r="C13" i="5"/>
  <c r="C15" i="5"/>
  <c r="C17" i="5"/>
  <c r="D7" i="5"/>
  <c r="D9" i="5"/>
  <c r="D11" i="5"/>
  <c r="D13" i="5"/>
  <c r="D15" i="5"/>
  <c r="D17" i="5"/>
  <c r="C8" i="5"/>
  <c r="C10" i="5"/>
  <c r="C12" i="5"/>
  <c r="C14" i="5"/>
  <c r="C16" i="5"/>
  <c r="D8" i="5"/>
  <c r="D10" i="5"/>
  <c r="D12" i="5"/>
  <c r="D14" i="5"/>
  <c r="D16" i="5"/>
  <c r="C7" i="4"/>
  <c r="C9" i="4"/>
  <c r="C11" i="4"/>
  <c r="C13" i="4"/>
  <c r="C15" i="4"/>
  <c r="C17" i="4"/>
  <c r="D7" i="4"/>
  <c r="D9" i="4"/>
  <c r="D11" i="4"/>
  <c r="D13" i="4"/>
  <c r="D15" i="4"/>
  <c r="D17" i="4"/>
  <c r="C8" i="4"/>
  <c r="C10" i="4"/>
  <c r="C12" i="4"/>
  <c r="C14" i="4"/>
  <c r="C16" i="4"/>
  <c r="D8" i="4"/>
  <c r="D10" i="4"/>
  <c r="D12" i="4"/>
  <c r="D14" i="4"/>
  <c r="D16" i="4"/>
  <c r="C16" i="2"/>
  <c r="D16" i="2"/>
  <c r="B24" i="70" l="1"/>
  <c r="D21" i="70" s="1"/>
  <c r="C21" i="70"/>
  <c r="C20" i="70"/>
  <c r="C19" i="70"/>
  <c r="C18" i="70"/>
  <c r="C17" i="70"/>
  <c r="C16" i="70"/>
  <c r="C15" i="70"/>
  <c r="C14" i="70"/>
  <c r="C13" i="70"/>
  <c r="C12" i="70"/>
  <c r="C11" i="70"/>
  <c r="C10" i="70"/>
  <c r="B24" i="69"/>
  <c r="D21" i="69" s="1"/>
  <c r="C21" i="69"/>
  <c r="C20" i="69"/>
  <c r="C19" i="69"/>
  <c r="C18" i="69"/>
  <c r="C17" i="69"/>
  <c r="C16" i="69"/>
  <c r="C15" i="69"/>
  <c r="C14" i="69"/>
  <c r="C13" i="69"/>
  <c r="C12" i="69"/>
  <c r="C11" i="69"/>
  <c r="C10" i="69"/>
  <c r="B24" i="68"/>
  <c r="D21" i="68" s="1"/>
  <c r="C21" i="68"/>
  <c r="C20" i="68"/>
  <c r="C19" i="68"/>
  <c r="C18" i="68"/>
  <c r="C17" i="68"/>
  <c r="C16" i="68"/>
  <c r="C15" i="68"/>
  <c r="C14" i="68"/>
  <c r="C13" i="68"/>
  <c r="C12" i="68"/>
  <c r="C11" i="68"/>
  <c r="C10" i="68"/>
  <c r="B24" i="67"/>
  <c r="D21" i="67" s="1"/>
  <c r="C21" i="67"/>
  <c r="C20" i="67"/>
  <c r="C19" i="67"/>
  <c r="C18" i="67"/>
  <c r="C17" i="67"/>
  <c r="C16" i="67"/>
  <c r="C15" i="67"/>
  <c r="C14" i="67"/>
  <c r="C13" i="67"/>
  <c r="C12" i="67"/>
  <c r="C11" i="67"/>
  <c r="C10" i="67"/>
  <c r="B24" i="66"/>
  <c r="D21" i="66" s="1"/>
  <c r="C21" i="66"/>
  <c r="C20" i="66"/>
  <c r="C19" i="66"/>
  <c r="C18" i="66"/>
  <c r="C17" i="66"/>
  <c r="C16" i="66"/>
  <c r="C15" i="66"/>
  <c r="C14" i="66"/>
  <c r="C13" i="66"/>
  <c r="C12" i="66"/>
  <c r="C11" i="66"/>
  <c r="C10" i="66"/>
  <c r="B24" i="65"/>
  <c r="D21" i="65" s="1"/>
  <c r="C21" i="65"/>
  <c r="C20" i="65"/>
  <c r="C19" i="65"/>
  <c r="C18" i="65"/>
  <c r="C17" i="65"/>
  <c r="C16" i="65"/>
  <c r="C15" i="65"/>
  <c r="C14" i="65"/>
  <c r="C13" i="65"/>
  <c r="C12" i="65"/>
  <c r="C11" i="65"/>
  <c r="C10" i="65"/>
  <c r="B24" i="64"/>
  <c r="D21" i="64" s="1"/>
  <c r="C21" i="64"/>
  <c r="C20" i="64"/>
  <c r="C19" i="64"/>
  <c r="C18" i="64"/>
  <c r="C17" i="64"/>
  <c r="C16" i="64"/>
  <c r="C15" i="64"/>
  <c r="C14" i="64"/>
  <c r="C13" i="64"/>
  <c r="C12" i="64"/>
  <c r="C11" i="64"/>
  <c r="C10" i="64"/>
  <c r="B24" i="63"/>
  <c r="D21" i="63" s="1"/>
  <c r="C21" i="63"/>
  <c r="C20" i="63"/>
  <c r="C19" i="63"/>
  <c r="C18" i="63"/>
  <c r="C17" i="63"/>
  <c r="C16" i="63"/>
  <c r="C15" i="63"/>
  <c r="C14" i="63"/>
  <c r="C13" i="63"/>
  <c r="C12" i="63"/>
  <c r="C11" i="63"/>
  <c r="C10" i="63"/>
  <c r="B24" i="62"/>
  <c r="D21" i="62" s="1"/>
  <c r="C21" i="62"/>
  <c r="C20" i="62"/>
  <c r="C19" i="62"/>
  <c r="C18" i="62"/>
  <c r="C17" i="62"/>
  <c r="C16" i="62"/>
  <c r="C15" i="62"/>
  <c r="C14" i="62"/>
  <c r="C13" i="62"/>
  <c r="C12" i="62"/>
  <c r="C11" i="62"/>
  <c r="C10" i="62"/>
  <c r="B24" i="61"/>
  <c r="C21" i="61"/>
  <c r="C20" i="61"/>
  <c r="C19" i="61"/>
  <c r="C18" i="61"/>
  <c r="B24" i="60"/>
  <c r="D21" i="60" s="1"/>
  <c r="C21" i="60"/>
  <c r="C20" i="60"/>
  <c r="C19" i="60"/>
  <c r="C18" i="60"/>
  <c r="C17" i="60"/>
  <c r="C16" i="60"/>
  <c r="C15" i="60"/>
  <c r="C14" i="60"/>
  <c r="C13" i="60"/>
  <c r="C12" i="60"/>
  <c r="C11" i="60"/>
  <c r="C10" i="60"/>
  <c r="B24" i="59"/>
  <c r="D21" i="59" s="1"/>
  <c r="C21" i="59"/>
  <c r="C20" i="59"/>
  <c r="C19" i="59"/>
  <c r="C18" i="59"/>
  <c r="C17" i="59"/>
  <c r="C16" i="59"/>
  <c r="C15" i="59"/>
  <c r="C14" i="59"/>
  <c r="C13" i="59"/>
  <c r="C12" i="59"/>
  <c r="C11" i="59"/>
  <c r="C10" i="59"/>
  <c r="B24" i="58"/>
  <c r="D21" i="58" s="1"/>
  <c r="C21" i="58"/>
  <c r="C20" i="58"/>
  <c r="C19" i="58"/>
  <c r="C18" i="58"/>
  <c r="C17" i="58"/>
  <c r="C16" i="58"/>
  <c r="C15" i="58"/>
  <c r="C14" i="58"/>
  <c r="C13" i="58"/>
  <c r="C12" i="58"/>
  <c r="D21" i="61" l="1"/>
  <c r="D10" i="61"/>
  <c r="D12" i="61"/>
  <c r="D14" i="61"/>
  <c r="D16" i="61"/>
  <c r="D11" i="61"/>
  <c r="D13" i="61"/>
  <c r="D15" i="61"/>
  <c r="D17" i="61"/>
  <c r="D16" i="65"/>
  <c r="D10" i="70"/>
  <c r="D12" i="70"/>
  <c r="D14" i="70"/>
  <c r="D16" i="70"/>
  <c r="D18" i="70"/>
  <c r="D20" i="70"/>
  <c r="D11" i="70"/>
  <c r="D13" i="70"/>
  <c r="D15" i="70"/>
  <c r="D17" i="70"/>
  <c r="D19" i="70"/>
  <c r="D10" i="69"/>
  <c r="D12" i="69"/>
  <c r="D14" i="69"/>
  <c r="D16" i="69"/>
  <c r="D18" i="69"/>
  <c r="D20" i="69"/>
  <c r="D11" i="69"/>
  <c r="D13" i="69"/>
  <c r="D15" i="69"/>
  <c r="D17" i="69"/>
  <c r="D19" i="69"/>
  <c r="D10" i="68"/>
  <c r="D12" i="68"/>
  <c r="D14" i="68"/>
  <c r="D16" i="68"/>
  <c r="D18" i="68"/>
  <c r="D20" i="68"/>
  <c r="D11" i="68"/>
  <c r="D13" i="68"/>
  <c r="D15" i="68"/>
  <c r="D17" i="68"/>
  <c r="D19" i="68"/>
  <c r="D10" i="67"/>
  <c r="D12" i="67"/>
  <c r="D14" i="67"/>
  <c r="D16" i="67"/>
  <c r="D18" i="67"/>
  <c r="D20" i="67"/>
  <c r="D11" i="67"/>
  <c r="D13" i="67"/>
  <c r="D15" i="67"/>
  <c r="D17" i="67"/>
  <c r="D19" i="67"/>
  <c r="D10" i="66"/>
  <c r="D12" i="66"/>
  <c r="D14" i="66"/>
  <c r="D16" i="66"/>
  <c r="D18" i="66"/>
  <c r="D20" i="66"/>
  <c r="D11" i="66"/>
  <c r="D13" i="66"/>
  <c r="D15" i="66"/>
  <c r="D17" i="66"/>
  <c r="D19" i="66"/>
  <c r="D14" i="65"/>
  <c r="D12" i="65"/>
  <c r="D20" i="65"/>
  <c r="D10" i="65"/>
  <c r="D18" i="65"/>
  <c r="D11" i="65"/>
  <c r="D13" i="65"/>
  <c r="D15" i="65"/>
  <c r="D17" i="65"/>
  <c r="D19" i="65"/>
  <c r="D10" i="64"/>
  <c r="D12" i="64"/>
  <c r="D14" i="64"/>
  <c r="D16" i="64"/>
  <c r="D18" i="64"/>
  <c r="D20" i="64"/>
  <c r="D11" i="64"/>
  <c r="D13" i="64"/>
  <c r="D15" i="64"/>
  <c r="D17" i="64"/>
  <c r="D19" i="64"/>
  <c r="D10" i="63"/>
  <c r="D12" i="63"/>
  <c r="D14" i="63"/>
  <c r="D16" i="63"/>
  <c r="D18" i="63"/>
  <c r="D20" i="63"/>
  <c r="D11" i="63"/>
  <c r="D13" i="63"/>
  <c r="D15" i="63"/>
  <c r="D17" i="63"/>
  <c r="D19" i="63"/>
  <c r="D10" i="62"/>
  <c r="D12" i="62"/>
  <c r="D14" i="62"/>
  <c r="D16" i="62"/>
  <c r="D18" i="62"/>
  <c r="D20" i="62"/>
  <c r="D11" i="62"/>
  <c r="D13" i="62"/>
  <c r="D15" i="62"/>
  <c r="D17" i="62"/>
  <c r="D19" i="62"/>
  <c r="D18" i="61"/>
  <c r="D20" i="61"/>
  <c r="D19" i="61"/>
  <c r="D10" i="60"/>
  <c r="D12" i="60"/>
  <c r="D14" i="60"/>
  <c r="D16" i="60"/>
  <c r="D18" i="60"/>
  <c r="D20" i="60"/>
  <c r="D11" i="60"/>
  <c r="D13" i="60"/>
  <c r="D15" i="60"/>
  <c r="D17" i="60"/>
  <c r="D19" i="60"/>
  <c r="D10" i="59"/>
  <c r="D12" i="59"/>
  <c r="D14" i="59"/>
  <c r="D16" i="59"/>
  <c r="D18" i="59"/>
  <c r="D20" i="59"/>
  <c r="D11" i="59"/>
  <c r="D13" i="59"/>
  <c r="D15" i="59"/>
  <c r="D17" i="59"/>
  <c r="D19" i="59"/>
  <c r="D10" i="58"/>
  <c r="D12" i="58"/>
  <c r="D14" i="58"/>
  <c r="D16" i="58"/>
  <c r="D18" i="58"/>
  <c r="D20" i="58"/>
  <c r="D11" i="58"/>
  <c r="D13" i="58"/>
  <c r="D15" i="58"/>
  <c r="D17" i="58"/>
  <c r="D19" i="58"/>
  <c r="B24" i="57"/>
  <c r="D20" i="57" s="1"/>
  <c r="C21" i="57"/>
  <c r="C20" i="57"/>
  <c r="C19" i="57"/>
  <c r="C18" i="57"/>
  <c r="C17" i="57"/>
  <c r="C16" i="57"/>
  <c r="C15" i="57"/>
  <c r="C14" i="57"/>
  <c r="C13" i="57"/>
  <c r="C12" i="57"/>
  <c r="C11" i="57"/>
  <c r="C10" i="57"/>
  <c r="B24" i="56"/>
  <c r="D21" i="56" s="1"/>
  <c r="C21" i="56"/>
  <c r="C20" i="56"/>
  <c r="C19" i="56"/>
  <c r="C17" i="56"/>
  <c r="C16" i="56"/>
  <c r="C15" i="56"/>
  <c r="C14" i="56"/>
  <c r="C13" i="56"/>
  <c r="C12" i="56"/>
  <c r="C11" i="56"/>
  <c r="C10" i="56"/>
  <c r="B24" i="55"/>
  <c r="D21" i="55" s="1"/>
  <c r="C21" i="55"/>
  <c r="C20" i="55"/>
  <c r="C19" i="55"/>
  <c r="C18" i="55"/>
  <c r="C17" i="55"/>
  <c r="C16" i="55"/>
  <c r="C15" i="55"/>
  <c r="C14" i="55"/>
  <c r="C13" i="55"/>
  <c r="C12" i="55"/>
  <c r="C11" i="55"/>
  <c r="B24" i="54"/>
  <c r="D21" i="54" s="1"/>
  <c r="C21" i="54"/>
  <c r="C20" i="54"/>
  <c r="C19" i="54"/>
  <c r="C18" i="54"/>
  <c r="C17" i="54"/>
  <c r="C16" i="54"/>
  <c r="C15" i="54"/>
  <c r="C14" i="54"/>
  <c r="C13" i="54"/>
  <c r="C12" i="54"/>
  <c r="C11" i="54"/>
  <c r="C10" i="54"/>
  <c r="B24" i="53"/>
  <c r="D21" i="53" s="1"/>
  <c r="C21" i="53"/>
  <c r="C20" i="53"/>
  <c r="C19" i="53"/>
  <c r="C18" i="53"/>
  <c r="C17" i="53"/>
  <c r="C16" i="53"/>
  <c r="C15" i="53"/>
  <c r="C14" i="53"/>
  <c r="C13" i="53"/>
  <c r="C12" i="53"/>
  <c r="C11" i="53"/>
  <c r="C10" i="53"/>
  <c r="D18" i="54" l="1"/>
  <c r="D12" i="54"/>
  <c r="D16" i="54"/>
  <c r="D11" i="57"/>
  <c r="D10" i="54"/>
  <c r="D19" i="57"/>
  <c r="D17" i="57"/>
  <c r="D15" i="57"/>
  <c r="D13" i="57"/>
  <c r="D21" i="57"/>
  <c r="D10" i="57"/>
  <c r="D12" i="57"/>
  <c r="D14" i="57"/>
  <c r="D16" i="57"/>
  <c r="D18" i="57"/>
  <c r="D10" i="56"/>
  <c r="D12" i="56"/>
  <c r="D14" i="56"/>
  <c r="D16" i="56"/>
  <c r="D18" i="56"/>
  <c r="D20" i="56"/>
  <c r="D11" i="56"/>
  <c r="D13" i="56"/>
  <c r="D15" i="56"/>
  <c r="D17" i="56"/>
  <c r="D19" i="56"/>
  <c r="C10" i="55"/>
  <c r="D10" i="55"/>
  <c r="D12" i="55"/>
  <c r="D14" i="55"/>
  <c r="D16" i="55"/>
  <c r="D18" i="55"/>
  <c r="D20" i="55"/>
  <c r="D11" i="55"/>
  <c r="D13" i="55"/>
  <c r="D15" i="55"/>
  <c r="D17" i="55"/>
  <c r="D19" i="55"/>
  <c r="D20" i="54"/>
  <c r="D14" i="54"/>
  <c r="D11" i="54"/>
  <c r="D13" i="54"/>
  <c r="D15" i="54"/>
  <c r="D17" i="54"/>
  <c r="D19" i="54"/>
  <c r="D10" i="53"/>
  <c r="D12" i="53"/>
  <c r="D14" i="53"/>
  <c r="D16" i="53"/>
  <c r="D18" i="53"/>
  <c r="D20" i="53"/>
  <c r="D11" i="53"/>
  <c r="D13" i="53"/>
  <c r="D15" i="53"/>
  <c r="D17" i="53"/>
  <c r="D19" i="53"/>
  <c r="B24" i="52"/>
  <c r="B24" i="51"/>
  <c r="D21" i="51" s="1"/>
  <c r="C21" i="51"/>
  <c r="C20" i="51"/>
  <c r="C19" i="51"/>
  <c r="C18" i="51"/>
  <c r="C17" i="51"/>
  <c r="C16" i="51"/>
  <c r="C15" i="51"/>
  <c r="C14" i="51"/>
  <c r="C13" i="51"/>
  <c r="C12" i="51"/>
  <c r="C11" i="51"/>
  <c r="C10" i="51"/>
  <c r="B24" i="50"/>
  <c r="D21" i="50" s="1"/>
  <c r="C21" i="50"/>
  <c r="C20" i="50"/>
  <c r="C19" i="50"/>
  <c r="C18" i="50"/>
  <c r="C17" i="50"/>
  <c r="C16" i="50"/>
  <c r="C15" i="50"/>
  <c r="C14" i="50"/>
  <c r="C13" i="50"/>
  <c r="C12" i="50"/>
  <c r="C11" i="50"/>
  <c r="C10" i="50"/>
  <c r="D21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B24" i="48"/>
  <c r="C21" i="48"/>
  <c r="C20" i="48"/>
  <c r="C19" i="48"/>
  <c r="C18" i="48"/>
  <c r="C17" i="48"/>
  <c r="C16" i="48"/>
  <c r="C15" i="48"/>
  <c r="C14" i="48"/>
  <c r="B24" i="47"/>
  <c r="D21" i="47" s="1"/>
  <c r="C21" i="47"/>
  <c r="C20" i="47"/>
  <c r="C19" i="47"/>
  <c r="C18" i="47"/>
  <c r="C17" i="47"/>
  <c r="C16" i="47"/>
  <c r="C15" i="47"/>
  <c r="C14" i="47"/>
  <c r="C13" i="47"/>
  <c r="C12" i="47"/>
  <c r="C11" i="47"/>
  <c r="C10" i="47"/>
  <c r="D20" i="52" l="1"/>
  <c r="D18" i="52"/>
  <c r="D16" i="52"/>
  <c r="D14" i="52"/>
  <c r="D12" i="52"/>
  <c r="D21" i="52"/>
  <c r="D19" i="52"/>
  <c r="D17" i="52"/>
  <c r="D15" i="52"/>
  <c r="D13" i="52"/>
  <c r="D11" i="52"/>
  <c r="D21" i="48"/>
  <c r="D10" i="48"/>
  <c r="D11" i="48"/>
  <c r="D13" i="48"/>
  <c r="D12" i="48"/>
  <c r="D10" i="51"/>
  <c r="D12" i="51"/>
  <c r="D14" i="51"/>
  <c r="D16" i="51"/>
  <c r="D18" i="51"/>
  <c r="D20" i="51"/>
  <c r="D11" i="51"/>
  <c r="D13" i="51"/>
  <c r="D15" i="51"/>
  <c r="D17" i="51"/>
  <c r="D19" i="51"/>
  <c r="D10" i="50"/>
  <c r="D12" i="50"/>
  <c r="D14" i="50"/>
  <c r="D16" i="50"/>
  <c r="D18" i="50"/>
  <c r="D20" i="50"/>
  <c r="D11" i="50"/>
  <c r="D13" i="50"/>
  <c r="D15" i="50"/>
  <c r="D17" i="50"/>
  <c r="D19" i="50"/>
  <c r="D10" i="49"/>
  <c r="D12" i="49"/>
  <c r="D14" i="49"/>
  <c r="D16" i="49"/>
  <c r="D18" i="49"/>
  <c r="D20" i="49"/>
  <c r="D11" i="49"/>
  <c r="D13" i="49"/>
  <c r="D15" i="49"/>
  <c r="D17" i="49"/>
  <c r="D19" i="49"/>
  <c r="D14" i="48"/>
  <c r="D16" i="48"/>
  <c r="D18" i="48"/>
  <c r="D20" i="48"/>
  <c r="D15" i="48"/>
  <c r="D17" i="48"/>
  <c r="D19" i="48"/>
  <c r="D16" i="47"/>
  <c r="D14" i="47"/>
  <c r="D12" i="47"/>
  <c r="D20" i="47"/>
  <c r="D10" i="47"/>
  <c r="D18" i="47"/>
  <c r="D11" i="47"/>
  <c r="D13" i="47"/>
  <c r="D15" i="47"/>
  <c r="D17" i="47"/>
  <c r="D19" i="47"/>
  <c r="B24" i="46"/>
  <c r="D21" i="46" s="1"/>
  <c r="C21" i="46"/>
  <c r="C20" i="46"/>
  <c r="C19" i="46"/>
  <c r="C18" i="46"/>
  <c r="C17" i="46"/>
  <c r="C16" i="46"/>
  <c r="C15" i="46"/>
  <c r="C14" i="46"/>
  <c r="C13" i="46"/>
  <c r="C12" i="46"/>
  <c r="C11" i="46"/>
  <c r="C10" i="46"/>
  <c r="B24" i="45"/>
  <c r="B24" i="44"/>
  <c r="D21" i="44" s="1"/>
  <c r="C21" i="44"/>
  <c r="C20" i="44"/>
  <c r="C19" i="44"/>
  <c r="C18" i="44"/>
  <c r="C17" i="44"/>
  <c r="C16" i="44"/>
  <c r="C15" i="44"/>
  <c r="C14" i="44"/>
  <c r="C13" i="44"/>
  <c r="C12" i="44"/>
  <c r="C11" i="44"/>
  <c r="C10" i="44"/>
  <c r="B24" i="43"/>
  <c r="B24" i="42"/>
  <c r="D21" i="42" s="1"/>
  <c r="C21" i="42"/>
  <c r="C20" i="42"/>
  <c r="C19" i="42"/>
  <c r="C18" i="42"/>
  <c r="C17" i="42"/>
  <c r="C16" i="42"/>
  <c r="C15" i="42"/>
  <c r="C14" i="42"/>
  <c r="C13" i="42"/>
  <c r="C12" i="42"/>
  <c r="C11" i="42"/>
  <c r="C10" i="42"/>
  <c r="B24" i="41"/>
  <c r="D20" i="41" s="1"/>
  <c r="C21" i="41"/>
  <c r="C20" i="41"/>
  <c r="C19" i="41"/>
  <c r="C18" i="41"/>
  <c r="C17" i="41"/>
  <c r="C16" i="41"/>
  <c r="C15" i="41"/>
  <c r="C14" i="41"/>
  <c r="C13" i="41"/>
  <c r="C12" i="41"/>
  <c r="C11" i="41"/>
  <c r="C10" i="41"/>
  <c r="B24" i="40"/>
  <c r="D21" i="40" s="1"/>
  <c r="C21" i="40"/>
  <c r="C20" i="40"/>
  <c r="C19" i="40"/>
  <c r="C18" i="40"/>
  <c r="C17" i="40"/>
  <c r="C16" i="40"/>
  <c r="C15" i="40"/>
  <c r="C14" i="40"/>
  <c r="C13" i="40"/>
  <c r="C12" i="40"/>
  <c r="C11" i="40"/>
  <c r="C10" i="40"/>
  <c r="D21" i="45" l="1"/>
  <c r="D20" i="45"/>
  <c r="D18" i="45"/>
  <c r="D19" i="45"/>
  <c r="D11" i="43"/>
  <c r="D13" i="43"/>
  <c r="D15" i="43"/>
  <c r="D17" i="43"/>
  <c r="D19" i="43"/>
  <c r="D21" i="43"/>
  <c r="D10" i="43"/>
  <c r="D12" i="43"/>
  <c r="D14" i="43"/>
  <c r="D16" i="43"/>
  <c r="D18" i="43"/>
  <c r="D20" i="43"/>
  <c r="D10" i="46"/>
  <c r="D12" i="46"/>
  <c r="D14" i="46"/>
  <c r="D16" i="46"/>
  <c r="D18" i="46"/>
  <c r="D20" i="46"/>
  <c r="D11" i="46"/>
  <c r="D13" i="46"/>
  <c r="D15" i="46"/>
  <c r="D17" i="46"/>
  <c r="D19" i="46"/>
  <c r="D10" i="45"/>
  <c r="D12" i="45"/>
  <c r="D14" i="45"/>
  <c r="D16" i="45"/>
  <c r="D11" i="45"/>
  <c r="D13" i="45"/>
  <c r="D15" i="45"/>
  <c r="D17" i="45"/>
  <c r="D10" i="44"/>
  <c r="D12" i="44"/>
  <c r="D14" i="44"/>
  <c r="D16" i="44"/>
  <c r="D18" i="44"/>
  <c r="D20" i="44"/>
  <c r="D11" i="44"/>
  <c r="D13" i="44"/>
  <c r="D15" i="44"/>
  <c r="D17" i="44"/>
  <c r="D19" i="44"/>
  <c r="D10" i="42"/>
  <c r="D12" i="42"/>
  <c r="D14" i="42"/>
  <c r="D16" i="42"/>
  <c r="D18" i="42"/>
  <c r="D20" i="42"/>
  <c r="D11" i="42"/>
  <c r="D13" i="42"/>
  <c r="D15" i="42"/>
  <c r="D17" i="42"/>
  <c r="D19" i="42"/>
  <c r="D17" i="41"/>
  <c r="D15" i="41"/>
  <c r="D13" i="41"/>
  <c r="D21" i="41"/>
  <c r="D11" i="41"/>
  <c r="D19" i="41"/>
  <c r="D10" i="41"/>
  <c r="D12" i="41"/>
  <c r="D14" i="41"/>
  <c r="D16" i="41"/>
  <c r="D18" i="41"/>
  <c r="D11" i="40"/>
  <c r="D13" i="40"/>
  <c r="D15" i="40"/>
  <c r="D17" i="40"/>
  <c r="D19" i="40"/>
  <c r="D10" i="40"/>
  <c r="D12" i="40"/>
  <c r="D14" i="40"/>
  <c r="D16" i="40"/>
  <c r="D18" i="40"/>
  <c r="D20" i="40"/>
  <c r="B24" i="39" l="1"/>
  <c r="D21" i="39" s="1"/>
  <c r="C21" i="39"/>
  <c r="C20" i="39"/>
  <c r="C19" i="39"/>
  <c r="C18" i="39"/>
  <c r="C17" i="39"/>
  <c r="C16" i="39"/>
  <c r="C15" i="39"/>
  <c r="C14" i="39"/>
  <c r="C13" i="39"/>
  <c r="C12" i="39"/>
  <c r="C11" i="39"/>
  <c r="C10" i="39"/>
  <c r="B24" i="38"/>
  <c r="D21" i="38" s="1"/>
  <c r="C21" i="38"/>
  <c r="C20" i="38"/>
  <c r="C19" i="38"/>
  <c r="C18" i="38"/>
  <c r="C17" i="38"/>
  <c r="C16" i="38"/>
  <c r="C15" i="38"/>
  <c r="C14" i="38"/>
  <c r="C13" i="38"/>
  <c r="C12" i="38"/>
  <c r="C11" i="38"/>
  <c r="C10" i="38"/>
  <c r="B24" i="37"/>
  <c r="D21" i="37" s="1"/>
  <c r="C21" i="37"/>
  <c r="C20" i="37"/>
  <c r="C19" i="37"/>
  <c r="C18" i="37"/>
  <c r="C17" i="37"/>
  <c r="C16" i="37"/>
  <c r="C15" i="37"/>
  <c r="C14" i="37"/>
  <c r="C13" i="37"/>
  <c r="C12" i="37"/>
  <c r="C11" i="37"/>
  <c r="C10" i="37"/>
  <c r="B24" i="36"/>
  <c r="D21" i="36" s="1"/>
  <c r="C21" i="36"/>
  <c r="C20" i="36"/>
  <c r="C19" i="36"/>
  <c r="C18" i="36"/>
  <c r="C17" i="36"/>
  <c r="C16" i="36"/>
  <c r="C15" i="36"/>
  <c r="C14" i="36"/>
  <c r="C13" i="36"/>
  <c r="C12" i="36"/>
  <c r="C11" i="36"/>
  <c r="C10" i="36"/>
  <c r="D10" i="39" l="1"/>
  <c r="D12" i="39"/>
  <c r="D14" i="39"/>
  <c r="D16" i="39"/>
  <c r="D18" i="39"/>
  <c r="D20" i="39"/>
  <c r="D11" i="39"/>
  <c r="D13" i="39"/>
  <c r="D15" i="39"/>
  <c r="D17" i="39"/>
  <c r="D19" i="39"/>
  <c r="D10" i="38"/>
  <c r="D12" i="38"/>
  <c r="D14" i="38"/>
  <c r="D16" i="38"/>
  <c r="D18" i="38"/>
  <c r="D20" i="38"/>
  <c r="D11" i="38"/>
  <c r="D13" i="38"/>
  <c r="D15" i="38"/>
  <c r="D17" i="38"/>
  <c r="D19" i="38"/>
  <c r="D10" i="37"/>
  <c r="D12" i="37"/>
  <c r="D14" i="37"/>
  <c r="D16" i="37"/>
  <c r="D18" i="37"/>
  <c r="D20" i="37"/>
  <c r="D11" i="37"/>
  <c r="D13" i="37"/>
  <c r="D15" i="37"/>
  <c r="D17" i="37"/>
  <c r="D19" i="37"/>
  <c r="D10" i="36"/>
  <c r="D14" i="36"/>
  <c r="D18" i="36"/>
  <c r="D20" i="36"/>
  <c r="D12" i="36"/>
  <c r="D16" i="36"/>
  <c r="D11" i="36"/>
  <c r="D13" i="36"/>
  <c r="D15" i="36"/>
  <c r="D17" i="36"/>
  <c r="D19" i="36"/>
  <c r="B24" i="35"/>
  <c r="D21" i="35" s="1"/>
  <c r="C21" i="35"/>
  <c r="C20" i="35"/>
  <c r="C19" i="35"/>
  <c r="C18" i="35"/>
  <c r="C17" i="35"/>
  <c r="C16" i="35"/>
  <c r="C15" i="35"/>
  <c r="C14" i="35"/>
  <c r="C13" i="35"/>
  <c r="C12" i="35"/>
  <c r="C11" i="35"/>
  <c r="C10" i="35"/>
  <c r="B24" i="34"/>
  <c r="D21" i="34" s="1"/>
  <c r="C21" i="34"/>
  <c r="C20" i="34"/>
  <c r="C19" i="34"/>
  <c r="C18" i="34"/>
  <c r="C17" i="34"/>
  <c r="C16" i="34"/>
  <c r="C15" i="34"/>
  <c r="C14" i="34"/>
  <c r="C13" i="34"/>
  <c r="C12" i="34"/>
  <c r="C11" i="34"/>
  <c r="C10" i="34"/>
  <c r="B24" i="33"/>
  <c r="D21" i="33" s="1"/>
  <c r="C21" i="33"/>
  <c r="C20" i="33"/>
  <c r="C19" i="33"/>
  <c r="C18" i="33"/>
  <c r="C17" i="33"/>
  <c r="C16" i="33"/>
  <c r="C15" i="33"/>
  <c r="C14" i="33"/>
  <c r="C13" i="33"/>
  <c r="C12" i="33"/>
  <c r="C11" i="33"/>
  <c r="C10" i="33"/>
  <c r="B24" i="32"/>
  <c r="D21" i="32" s="1"/>
  <c r="C21" i="32"/>
  <c r="C20" i="32"/>
  <c r="C19" i="32"/>
  <c r="C18" i="32"/>
  <c r="C17" i="32"/>
  <c r="C16" i="32"/>
  <c r="C15" i="32"/>
  <c r="C14" i="32"/>
  <c r="C13" i="32"/>
  <c r="C12" i="32"/>
  <c r="C11" i="32"/>
  <c r="C10" i="32"/>
  <c r="B24" i="31"/>
  <c r="D21" i="31" s="1"/>
  <c r="C21" i="31"/>
  <c r="C20" i="31"/>
  <c r="C19" i="31"/>
  <c r="C18" i="31"/>
  <c r="C17" i="31"/>
  <c r="C16" i="31"/>
  <c r="C15" i="31"/>
  <c r="C14" i="31"/>
  <c r="C13" i="31"/>
  <c r="C12" i="31"/>
  <c r="C11" i="31"/>
  <c r="C10" i="31"/>
  <c r="B24" i="30"/>
  <c r="D21" i="30" s="1"/>
  <c r="C21" i="30"/>
  <c r="C20" i="30"/>
  <c r="C19" i="30"/>
  <c r="C18" i="30"/>
  <c r="C17" i="30"/>
  <c r="C16" i="30"/>
  <c r="C15" i="30"/>
  <c r="C14" i="30"/>
  <c r="C13" i="30"/>
  <c r="C12" i="30"/>
  <c r="C11" i="30"/>
  <c r="C10" i="30"/>
  <c r="B24" i="29"/>
  <c r="D21" i="29" s="1"/>
  <c r="C21" i="29"/>
  <c r="C20" i="29"/>
  <c r="C19" i="29"/>
  <c r="C18" i="29"/>
  <c r="C17" i="29"/>
  <c r="C16" i="29"/>
  <c r="C15" i="29"/>
  <c r="C14" i="29"/>
  <c r="C13" i="29"/>
  <c r="C12" i="29"/>
  <c r="C11" i="29"/>
  <c r="C10" i="29"/>
  <c r="B24" i="28"/>
  <c r="D21" i="28" s="1"/>
  <c r="C21" i="28"/>
  <c r="C20" i="28"/>
  <c r="C19" i="28"/>
  <c r="C18" i="28"/>
  <c r="C17" i="28"/>
  <c r="C16" i="28"/>
  <c r="C15" i="28"/>
  <c r="C14" i="28"/>
  <c r="C13" i="28"/>
  <c r="C12" i="28"/>
  <c r="C11" i="28"/>
  <c r="C10" i="28"/>
  <c r="B24" i="26"/>
  <c r="D21" i="26" s="1"/>
  <c r="C21" i="26"/>
  <c r="C20" i="26"/>
  <c r="C19" i="26"/>
  <c r="C18" i="26"/>
  <c r="C17" i="26"/>
  <c r="C16" i="26"/>
  <c r="C15" i="26"/>
  <c r="C14" i="26"/>
  <c r="C13" i="26"/>
  <c r="C12" i="26"/>
  <c r="C11" i="26"/>
  <c r="C10" i="26"/>
  <c r="B24" i="25"/>
  <c r="D21" i="25" s="1"/>
  <c r="C21" i="25"/>
  <c r="C20" i="25"/>
  <c r="C19" i="25"/>
  <c r="C18" i="25"/>
  <c r="C17" i="25"/>
  <c r="C16" i="25"/>
  <c r="C15" i="25"/>
  <c r="C14" i="25"/>
  <c r="C13" i="25"/>
  <c r="C12" i="25"/>
  <c r="C11" i="25"/>
  <c r="C10" i="25"/>
  <c r="B24" i="24"/>
  <c r="D21" i="24" s="1"/>
  <c r="C21" i="24"/>
  <c r="C20" i="24"/>
  <c r="C19" i="24"/>
  <c r="C18" i="24"/>
  <c r="C17" i="24"/>
  <c r="C16" i="24"/>
  <c r="C15" i="24"/>
  <c r="C14" i="24"/>
  <c r="C13" i="24"/>
  <c r="C12" i="24"/>
  <c r="C11" i="24"/>
  <c r="C10" i="24"/>
  <c r="B24" i="23"/>
  <c r="D21" i="23" s="1"/>
  <c r="C21" i="23"/>
  <c r="C20" i="23"/>
  <c r="C19" i="23"/>
  <c r="C18" i="23"/>
  <c r="C17" i="23"/>
  <c r="C16" i="23"/>
  <c r="C15" i="23"/>
  <c r="C14" i="23"/>
  <c r="C13" i="23"/>
  <c r="C12" i="23"/>
  <c r="C11" i="23"/>
  <c r="C10" i="23"/>
  <c r="B24" i="22"/>
  <c r="D21" i="22" s="1"/>
  <c r="C21" i="22"/>
  <c r="C20" i="22"/>
  <c r="C19" i="22"/>
  <c r="C18" i="22"/>
  <c r="C17" i="22"/>
  <c r="C16" i="22"/>
  <c r="C15" i="22"/>
  <c r="C14" i="22"/>
  <c r="C13" i="22"/>
  <c r="C12" i="22"/>
  <c r="C11" i="22"/>
  <c r="C10" i="22"/>
  <c r="B24" i="21"/>
  <c r="D21" i="21" s="1"/>
  <c r="C21" i="21"/>
  <c r="C20" i="21"/>
  <c r="C19" i="21"/>
  <c r="C18" i="21"/>
  <c r="C17" i="21"/>
  <c r="C16" i="21"/>
  <c r="C15" i="21"/>
  <c r="C14" i="21"/>
  <c r="C13" i="21"/>
  <c r="C12" i="21"/>
  <c r="C11" i="21"/>
  <c r="C10" i="21"/>
  <c r="D21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B24" i="19"/>
  <c r="D21" i="19" s="1"/>
  <c r="C21" i="19"/>
  <c r="C20" i="19"/>
  <c r="C19" i="19"/>
  <c r="C18" i="19"/>
  <c r="C17" i="19"/>
  <c r="C16" i="19"/>
  <c r="C15" i="19"/>
  <c r="C14" i="19"/>
  <c r="C13" i="19"/>
  <c r="C12" i="19"/>
  <c r="C11" i="19"/>
  <c r="C10" i="19"/>
  <c r="D10" i="35" l="1"/>
  <c r="D12" i="35"/>
  <c r="D14" i="35"/>
  <c r="D16" i="35"/>
  <c r="D18" i="35"/>
  <c r="D20" i="35"/>
  <c r="D11" i="35"/>
  <c r="D13" i="35"/>
  <c r="D15" i="35"/>
  <c r="D17" i="35"/>
  <c r="D19" i="35"/>
  <c r="D10" i="34"/>
  <c r="D12" i="34"/>
  <c r="D14" i="34"/>
  <c r="D16" i="34"/>
  <c r="D18" i="34"/>
  <c r="D20" i="34"/>
  <c r="D11" i="34"/>
  <c r="D13" i="34"/>
  <c r="D15" i="34"/>
  <c r="D17" i="34"/>
  <c r="D19" i="34"/>
  <c r="D10" i="33"/>
  <c r="D12" i="33"/>
  <c r="D14" i="33"/>
  <c r="D16" i="33"/>
  <c r="D18" i="33"/>
  <c r="D20" i="33"/>
  <c r="D11" i="33"/>
  <c r="D13" i="33"/>
  <c r="D15" i="33"/>
  <c r="D17" i="33"/>
  <c r="D19" i="33"/>
  <c r="D10" i="32"/>
  <c r="D12" i="32"/>
  <c r="D14" i="32"/>
  <c r="D16" i="32"/>
  <c r="D18" i="32"/>
  <c r="D20" i="32"/>
  <c r="D11" i="32"/>
  <c r="D13" i="32"/>
  <c r="D15" i="32"/>
  <c r="D17" i="32"/>
  <c r="D19" i="32"/>
  <c r="D10" i="31"/>
  <c r="D12" i="31"/>
  <c r="D14" i="31"/>
  <c r="D16" i="31"/>
  <c r="D18" i="31"/>
  <c r="D20" i="31"/>
  <c r="D11" i="31"/>
  <c r="D13" i="31"/>
  <c r="D15" i="31"/>
  <c r="D17" i="31"/>
  <c r="D19" i="31"/>
  <c r="D10" i="30"/>
  <c r="D12" i="30"/>
  <c r="D14" i="30"/>
  <c r="D16" i="30"/>
  <c r="D18" i="30"/>
  <c r="D20" i="30"/>
  <c r="D11" i="30"/>
  <c r="D13" i="30"/>
  <c r="D15" i="30"/>
  <c r="D17" i="30"/>
  <c r="D19" i="30"/>
  <c r="D10" i="29"/>
  <c r="D12" i="29"/>
  <c r="D14" i="29"/>
  <c r="D16" i="29"/>
  <c r="D18" i="29"/>
  <c r="D20" i="29"/>
  <c r="D11" i="29"/>
  <c r="D13" i="29"/>
  <c r="D15" i="29"/>
  <c r="D17" i="29"/>
  <c r="D19" i="29"/>
  <c r="D10" i="28"/>
  <c r="D12" i="28"/>
  <c r="D14" i="28"/>
  <c r="D16" i="28"/>
  <c r="D18" i="28"/>
  <c r="D20" i="28"/>
  <c r="D11" i="28"/>
  <c r="D13" i="28"/>
  <c r="D15" i="28"/>
  <c r="D17" i="28"/>
  <c r="D19" i="28"/>
  <c r="D10" i="26"/>
  <c r="D12" i="26"/>
  <c r="D14" i="26"/>
  <c r="D16" i="26"/>
  <c r="D18" i="26"/>
  <c r="D20" i="26"/>
  <c r="D11" i="26"/>
  <c r="D13" i="26"/>
  <c r="D15" i="26"/>
  <c r="D17" i="26"/>
  <c r="D19" i="26"/>
  <c r="D10" i="25"/>
  <c r="D12" i="25"/>
  <c r="D14" i="25"/>
  <c r="D16" i="25"/>
  <c r="D18" i="25"/>
  <c r="D20" i="25"/>
  <c r="D11" i="25"/>
  <c r="D13" i="25"/>
  <c r="D15" i="25"/>
  <c r="D17" i="25"/>
  <c r="D19" i="25"/>
  <c r="D10" i="24"/>
  <c r="D12" i="24"/>
  <c r="D14" i="24"/>
  <c r="D16" i="24"/>
  <c r="D18" i="24"/>
  <c r="D20" i="24"/>
  <c r="D11" i="24"/>
  <c r="D13" i="24"/>
  <c r="D15" i="24"/>
  <c r="D17" i="24"/>
  <c r="D19" i="24"/>
  <c r="D10" i="23"/>
  <c r="D12" i="23"/>
  <c r="D14" i="23"/>
  <c r="D16" i="23"/>
  <c r="D18" i="23"/>
  <c r="D20" i="23"/>
  <c r="D11" i="23"/>
  <c r="D13" i="23"/>
  <c r="D15" i="23"/>
  <c r="D17" i="23"/>
  <c r="D19" i="23"/>
  <c r="D10" i="22"/>
  <c r="D12" i="22"/>
  <c r="D14" i="22"/>
  <c r="D16" i="22"/>
  <c r="D18" i="22"/>
  <c r="D20" i="22"/>
  <c r="D11" i="22"/>
  <c r="D13" i="22"/>
  <c r="D15" i="22"/>
  <c r="D17" i="22"/>
  <c r="D19" i="22"/>
  <c r="D10" i="21"/>
  <c r="D12" i="21"/>
  <c r="D14" i="21"/>
  <c r="D16" i="21"/>
  <c r="D18" i="21"/>
  <c r="D20" i="21"/>
  <c r="D11" i="21"/>
  <c r="D13" i="21"/>
  <c r="D15" i="21"/>
  <c r="D17" i="21"/>
  <c r="D19" i="21"/>
  <c r="D10" i="20"/>
  <c r="D12" i="20"/>
  <c r="D14" i="20"/>
  <c r="D16" i="20"/>
  <c r="D18" i="20"/>
  <c r="D20" i="20"/>
  <c r="D11" i="20"/>
  <c r="D13" i="20"/>
  <c r="D15" i="20"/>
  <c r="D17" i="20"/>
  <c r="D19" i="20"/>
  <c r="D10" i="19"/>
  <c r="D12" i="19"/>
  <c r="D14" i="19"/>
  <c r="D16" i="19"/>
  <c r="D18" i="19"/>
  <c r="D20" i="19"/>
  <c r="D11" i="19"/>
  <c r="D13" i="19"/>
  <c r="D15" i="19"/>
  <c r="D17" i="19"/>
  <c r="D19" i="19"/>
  <c r="B24" i="18"/>
  <c r="D21" i="18" s="1"/>
  <c r="C21" i="18"/>
  <c r="C20" i="18"/>
  <c r="C19" i="18"/>
  <c r="C18" i="18"/>
  <c r="C17" i="18"/>
  <c r="C16" i="18"/>
  <c r="C15" i="18"/>
  <c r="C14" i="18"/>
  <c r="C13" i="18"/>
  <c r="C12" i="18"/>
  <c r="C11" i="18"/>
  <c r="C10" i="18"/>
  <c r="B24" i="17"/>
  <c r="D21" i="17" s="1"/>
  <c r="C21" i="17"/>
  <c r="C20" i="17"/>
  <c r="C19" i="17"/>
  <c r="C18" i="17"/>
  <c r="C17" i="17"/>
  <c r="C16" i="17"/>
  <c r="C15" i="17"/>
  <c r="C14" i="17"/>
  <c r="C13" i="17"/>
  <c r="C12" i="17"/>
  <c r="C11" i="17"/>
  <c r="C10" i="17"/>
  <c r="B24" i="16"/>
  <c r="D21" i="16" s="1"/>
  <c r="C21" i="16"/>
  <c r="C20" i="16"/>
  <c r="C19" i="16"/>
  <c r="C18" i="16"/>
  <c r="C17" i="16"/>
  <c r="C16" i="16"/>
  <c r="C15" i="16"/>
  <c r="C14" i="16"/>
  <c r="C13" i="16"/>
  <c r="C12" i="16"/>
  <c r="C11" i="16"/>
  <c r="C10" i="16"/>
  <c r="B24" i="15"/>
  <c r="D19" i="15" s="1"/>
  <c r="C21" i="15"/>
  <c r="C18" i="15"/>
  <c r="C17" i="15"/>
  <c r="C16" i="15"/>
  <c r="C15" i="15"/>
  <c r="C14" i="15"/>
  <c r="C13" i="15"/>
  <c r="C12" i="15"/>
  <c r="C11" i="15"/>
  <c r="C10" i="15"/>
  <c r="B24" i="14"/>
  <c r="D21" i="14" s="1"/>
  <c r="C21" i="14"/>
  <c r="C20" i="14"/>
  <c r="C19" i="14"/>
  <c r="C18" i="14"/>
  <c r="C17" i="14"/>
  <c r="C16" i="14"/>
  <c r="C15" i="14"/>
  <c r="C14" i="14"/>
  <c r="C13" i="14"/>
  <c r="C12" i="14"/>
  <c r="C11" i="14"/>
  <c r="C10" i="14"/>
  <c r="D21" i="15" l="1"/>
  <c r="D20" i="15"/>
  <c r="D10" i="18"/>
  <c r="D12" i="18"/>
  <c r="D14" i="18"/>
  <c r="D16" i="18"/>
  <c r="D18" i="18"/>
  <c r="D20" i="18"/>
  <c r="D11" i="18"/>
  <c r="D13" i="18"/>
  <c r="D15" i="18"/>
  <c r="D17" i="18"/>
  <c r="D19" i="18"/>
  <c r="D10" i="17"/>
  <c r="D12" i="17"/>
  <c r="D14" i="17"/>
  <c r="D16" i="17"/>
  <c r="D18" i="17"/>
  <c r="D20" i="17"/>
  <c r="D11" i="17"/>
  <c r="D13" i="17"/>
  <c r="D15" i="17"/>
  <c r="D17" i="17"/>
  <c r="D19" i="17"/>
  <c r="D10" i="16"/>
  <c r="D12" i="16"/>
  <c r="D14" i="16"/>
  <c r="D16" i="16"/>
  <c r="D18" i="16"/>
  <c r="D20" i="16"/>
  <c r="D11" i="16"/>
  <c r="D13" i="16"/>
  <c r="D15" i="16"/>
  <c r="D17" i="16"/>
  <c r="D19" i="16"/>
  <c r="D16" i="15"/>
  <c r="D14" i="15"/>
  <c r="D12" i="15"/>
  <c r="D10" i="15"/>
  <c r="D18" i="15"/>
  <c r="D11" i="15"/>
  <c r="D13" i="15"/>
  <c r="D15" i="15"/>
  <c r="D17" i="15"/>
  <c r="D10" i="14"/>
  <c r="D12" i="14"/>
  <c r="D14" i="14"/>
  <c r="D16" i="14"/>
  <c r="D18" i="14"/>
  <c r="D20" i="14"/>
  <c r="D11" i="14"/>
  <c r="D13" i="14"/>
  <c r="D15" i="14"/>
  <c r="D17" i="14"/>
  <c r="D19" i="14"/>
  <c r="B24" i="13"/>
  <c r="D21" i="13" s="1"/>
  <c r="C21" i="13"/>
  <c r="C20" i="13"/>
  <c r="C19" i="13"/>
  <c r="C18" i="13"/>
  <c r="C17" i="13"/>
  <c r="C16" i="13"/>
  <c r="C15" i="13"/>
  <c r="C14" i="13"/>
  <c r="C13" i="13"/>
  <c r="C12" i="13"/>
  <c r="C11" i="13"/>
  <c r="C10" i="13"/>
  <c r="B24" i="12"/>
  <c r="D21" i="12" s="1"/>
  <c r="B24" i="11"/>
  <c r="D21" i="11" s="1"/>
  <c r="C21" i="11"/>
  <c r="C20" i="11"/>
  <c r="C19" i="11"/>
  <c r="C18" i="11"/>
  <c r="C17" i="11"/>
  <c r="C16" i="11"/>
  <c r="C15" i="11"/>
  <c r="C14" i="11"/>
  <c r="C13" i="11"/>
  <c r="C12" i="11"/>
  <c r="C11" i="11"/>
  <c r="C10" i="11"/>
  <c r="B24" i="10"/>
  <c r="D21" i="10" s="1"/>
  <c r="C21" i="10"/>
  <c r="C20" i="10"/>
  <c r="C19" i="10"/>
  <c r="C18" i="10"/>
  <c r="C17" i="10"/>
  <c r="C16" i="10"/>
  <c r="C15" i="10"/>
  <c r="C14" i="10"/>
  <c r="C13" i="10"/>
  <c r="C12" i="10"/>
  <c r="C11" i="10"/>
  <c r="C10" i="10"/>
  <c r="B24" i="9"/>
  <c r="D21" i="9" s="1"/>
  <c r="C21" i="9"/>
  <c r="C20" i="9"/>
  <c r="C19" i="9"/>
  <c r="C18" i="9"/>
  <c r="C17" i="9"/>
  <c r="C16" i="9"/>
  <c r="C15" i="9"/>
  <c r="C14" i="9"/>
  <c r="C13" i="9"/>
  <c r="C12" i="9"/>
  <c r="C11" i="9"/>
  <c r="C10" i="9"/>
  <c r="B24" i="8"/>
  <c r="D20" i="8" s="1"/>
  <c r="C21" i="8"/>
  <c r="C20" i="8"/>
  <c r="C19" i="8"/>
  <c r="C18" i="8"/>
  <c r="C17" i="8"/>
  <c r="C16" i="8"/>
  <c r="C15" i="8"/>
  <c r="C14" i="8"/>
  <c r="C13" i="8"/>
  <c r="C12" i="8"/>
  <c r="C11" i="8"/>
  <c r="C10" i="8"/>
  <c r="D19" i="8" l="1"/>
  <c r="D10" i="13"/>
  <c r="D12" i="13"/>
  <c r="D14" i="13"/>
  <c r="D16" i="13"/>
  <c r="D18" i="13"/>
  <c r="D20" i="13"/>
  <c r="D11" i="13"/>
  <c r="D13" i="13"/>
  <c r="D15" i="13"/>
  <c r="D17" i="13"/>
  <c r="D19" i="13"/>
  <c r="D10" i="12"/>
  <c r="D12" i="12"/>
  <c r="D14" i="12"/>
  <c r="D16" i="12"/>
  <c r="D18" i="12"/>
  <c r="D20" i="12"/>
  <c r="D11" i="12"/>
  <c r="D13" i="12"/>
  <c r="D15" i="12"/>
  <c r="D17" i="12"/>
  <c r="D19" i="12"/>
  <c r="D10" i="11"/>
  <c r="D12" i="11"/>
  <c r="D14" i="11"/>
  <c r="D16" i="11"/>
  <c r="D18" i="11"/>
  <c r="D20" i="11"/>
  <c r="D11" i="11"/>
  <c r="D13" i="11"/>
  <c r="D15" i="11"/>
  <c r="D17" i="11"/>
  <c r="D19" i="11"/>
  <c r="D10" i="10"/>
  <c r="D12" i="10"/>
  <c r="D14" i="10"/>
  <c r="D16" i="10"/>
  <c r="D18" i="10"/>
  <c r="D20" i="10"/>
  <c r="D11" i="10"/>
  <c r="D13" i="10"/>
  <c r="D15" i="10"/>
  <c r="D17" i="10"/>
  <c r="D19" i="10"/>
  <c r="D10" i="9"/>
  <c r="D12" i="9"/>
  <c r="D14" i="9"/>
  <c r="D16" i="9"/>
  <c r="D18" i="9"/>
  <c r="D20" i="9"/>
  <c r="D11" i="9"/>
  <c r="D13" i="9"/>
  <c r="D15" i="9"/>
  <c r="D17" i="9"/>
  <c r="D19" i="9"/>
  <c r="D13" i="8"/>
  <c r="D11" i="8"/>
  <c r="D21" i="8"/>
  <c r="D17" i="8"/>
  <c r="D15" i="8"/>
  <c r="D10" i="8"/>
  <c r="D12" i="8"/>
  <c r="D14" i="8"/>
  <c r="D16" i="8"/>
  <c r="D18" i="8"/>
  <c r="D21" i="7"/>
  <c r="D10" i="7" l="1"/>
  <c r="D12" i="7"/>
  <c r="D14" i="7"/>
  <c r="D16" i="7"/>
  <c r="D18" i="7"/>
  <c r="D20" i="7"/>
  <c r="D11" i="7"/>
  <c r="D13" i="7"/>
  <c r="D15" i="7"/>
  <c r="D17" i="7"/>
  <c r="D19" i="7"/>
</calcChain>
</file>

<file path=xl/sharedStrings.xml><?xml version="1.0" encoding="utf-8"?>
<sst xmlns="http://schemas.openxmlformats.org/spreadsheetml/2006/main" count="2123" uniqueCount="297">
  <si>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</si>
  <si>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</si>
  <si>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</si>
  <si>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</si>
  <si>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</si>
  <si>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</si>
  <si>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</si>
  <si>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</si>
  <si>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</si>
  <si>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</si>
  <si>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</si>
  <si>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</si>
  <si>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CHESTERFIELD</t>
  </si>
  <si>
    <t>CHICHESTER</t>
  </si>
  <si>
    <t>HILLSBOROUGH</t>
  </si>
  <si>
    <t>LYME</t>
  </si>
  <si>
    <t>NORTHUMBERLAND</t>
  </si>
  <si>
    <t>RUMNEY</t>
  </si>
  <si>
    <t>ANDOVER</t>
  </si>
  <si>
    <t>02087021</t>
  </si>
  <si>
    <t>02089002</t>
  </si>
  <si>
    <t>02217001</t>
  </si>
  <si>
    <t>02277021</t>
  </si>
  <si>
    <t>02347001</t>
  </si>
  <si>
    <t>02395021</t>
  </si>
  <si>
    <t>02349001</t>
  </si>
  <si>
    <t>GROUP</t>
  </si>
  <si>
    <t>COUNTER</t>
  </si>
  <si>
    <t>TOWN</t>
  </si>
  <si>
    <t>LOCATION</t>
  </si>
  <si>
    <t>02</t>
  </si>
  <si>
    <t>82015056</t>
  </si>
  <si>
    <t>NORTHWOOD</t>
  </si>
  <si>
    <t>62463050</t>
  </si>
  <si>
    <t>WARNER</t>
  </si>
  <si>
    <t>01</t>
  </si>
  <si>
    <t>02067002</t>
  </si>
  <si>
    <t>CAMPTON</t>
  </si>
  <si>
    <t>02197090</t>
  </si>
  <si>
    <t>HAMPTON</t>
  </si>
  <si>
    <t>02265092</t>
  </si>
  <si>
    <t>LITTLETON</t>
  </si>
  <si>
    <t>02409003</t>
  </si>
  <si>
    <t>SEABROOK</t>
  </si>
  <si>
    <t>02439005</t>
  </si>
  <si>
    <t>SUTTON</t>
  </si>
  <si>
    <t>02451001</t>
  </si>
  <si>
    <t>TILTON</t>
  </si>
  <si>
    <t>02259090</t>
  </si>
  <si>
    <t>LINCOLN</t>
  </si>
  <si>
    <t>03</t>
  </si>
  <si>
    <t>02037090</t>
  </si>
  <si>
    <t>BEDFORD</t>
  </si>
  <si>
    <t>02071090</t>
  </si>
  <si>
    <t>CANDIA</t>
  </si>
  <si>
    <t>02099091</t>
  </si>
  <si>
    <t>CONCORD</t>
  </si>
  <si>
    <t>02099092</t>
  </si>
  <si>
    <t>02099103</t>
  </si>
  <si>
    <t>02125090</t>
  </si>
  <si>
    <t>DOVER</t>
  </si>
  <si>
    <t>02153001</t>
  </si>
  <si>
    <t>EXETER</t>
  </si>
  <si>
    <t>02225091</t>
  </si>
  <si>
    <t>HOOKSETT</t>
  </si>
  <si>
    <t>02227001</t>
  </si>
  <si>
    <t>HOPKINTON</t>
  </si>
  <si>
    <t>02253090</t>
  </si>
  <si>
    <t>LEBANON</t>
  </si>
  <si>
    <t>02285092</t>
  </si>
  <si>
    <t>MANCHESTER</t>
  </si>
  <si>
    <t>62315281</t>
  </si>
  <si>
    <t>NASHUA</t>
  </si>
  <si>
    <t>02331001</t>
  </si>
  <si>
    <t>02389090</t>
  </si>
  <si>
    <t>ROCHESTER</t>
  </si>
  <si>
    <t>02399090</t>
  </si>
  <si>
    <t>02489002</t>
  </si>
  <si>
    <t>WINDHAM</t>
  </si>
  <si>
    <t>05</t>
  </si>
  <si>
    <t>02011001</t>
  </si>
  <si>
    <t>ALTON</t>
  </si>
  <si>
    <t>02169053</t>
  </si>
  <si>
    <t>GILFORD</t>
  </si>
  <si>
    <t>02235001</t>
  </si>
  <si>
    <t>JEFFERSON</t>
  </si>
  <si>
    <t>02295022</t>
  </si>
  <si>
    <t>MEREDITH</t>
  </si>
  <si>
    <t>02357021</t>
  </si>
  <si>
    <t>02443001</t>
  </si>
  <si>
    <t>TAMWORTH</t>
  </si>
  <si>
    <t>62493054</t>
  </si>
  <si>
    <t>WOLFEBORO</t>
  </si>
  <si>
    <t>02029001</t>
  </si>
  <si>
    <t>BARTLETT</t>
  </si>
  <si>
    <t>02197002</t>
  </si>
  <si>
    <t>02231001</t>
  </si>
  <si>
    <t>JACKSON</t>
  </si>
  <si>
    <t>06</t>
  </si>
  <si>
    <t>04</t>
  </si>
  <si>
    <t>22039022</t>
  </si>
  <si>
    <t>BELMONT</t>
  </si>
  <si>
    <t>02051003</t>
  </si>
  <si>
    <t>BOW</t>
  </si>
  <si>
    <t>02089001</t>
  </si>
  <si>
    <t>02091001</t>
  </si>
  <si>
    <t>CLAREMONT</t>
  </si>
  <si>
    <t>62099056</t>
  </si>
  <si>
    <t>72099278</t>
  </si>
  <si>
    <t>02125001</t>
  </si>
  <si>
    <t>02133021</t>
  </si>
  <si>
    <t>DURHAM</t>
  </si>
  <si>
    <t>82197076</t>
  </si>
  <si>
    <t>02229022</t>
  </si>
  <si>
    <t>02253025</t>
  </si>
  <si>
    <t>02255001</t>
  </si>
  <si>
    <t>LEE</t>
  </si>
  <si>
    <t>02287001</t>
  </si>
  <si>
    <t>MARLBOROUGH</t>
  </si>
  <si>
    <t>02297001</t>
  </si>
  <si>
    <t>MERRIMACK</t>
  </si>
  <si>
    <t>02303001</t>
  </si>
  <si>
    <t>02315051</t>
  </si>
  <si>
    <t>02339001</t>
  </si>
  <si>
    <t>NEWPORT</t>
  </si>
  <si>
    <t>02345001</t>
  </si>
  <si>
    <t>NORTH HAMPTON</t>
  </si>
  <si>
    <t>62387052</t>
  </si>
  <si>
    <t>02445001</t>
  </si>
  <si>
    <t>TEMPLE</t>
  </si>
  <si>
    <t>02489001</t>
  </si>
  <si>
    <t>ADT</t>
  </si>
  <si>
    <t>Station:</t>
  </si>
  <si>
    <t xml:space="preserve">Alton </t>
  </si>
  <si>
    <t>Andover</t>
  </si>
  <si>
    <t>NH 11 (Mt Major Hwy) south of Rand Hill Rd</t>
  </si>
  <si>
    <t>Bartlett</t>
  </si>
  <si>
    <t>US 302 2 miles east of Harts Location TL</t>
  </si>
  <si>
    <t>US 4/NH 11 (Main St) west of Ragged Mtn Club Rd</t>
  </si>
  <si>
    <t>Bedford</t>
  </si>
  <si>
    <t>FEET at Bedford Tolls</t>
  </si>
  <si>
    <t>Belmont</t>
  </si>
  <si>
    <t>Bow</t>
  </si>
  <si>
    <t>NH 3A south of Robinson Rd</t>
  </si>
  <si>
    <t>Location:</t>
  </si>
  <si>
    <t>Group:</t>
  </si>
  <si>
    <t>Town:</t>
  </si>
  <si>
    <t>Campton</t>
  </si>
  <si>
    <t>Candia</t>
  </si>
  <si>
    <t>Chesterfield</t>
  </si>
  <si>
    <t>Chichester</t>
  </si>
  <si>
    <t>US 3/NH 11 (Daniel Webster Hwy) south of Union Rd</t>
  </si>
  <si>
    <t>NH 9 (Franklin Pierce Hwy) 0.9 miles east of Vermont SL</t>
  </si>
  <si>
    <t>NH 28 (Suncook Valley Rd) north of Bear Hill Rd</t>
  </si>
  <si>
    <t>US 4/US 202/NH 9 east of Main St</t>
  </si>
  <si>
    <t>Claremont</t>
  </si>
  <si>
    <t>NH 12/103 east of Vermont SL</t>
  </si>
  <si>
    <t>Concord</t>
  </si>
  <si>
    <t>US 3 (Fisherville Rd) north of Sewalls Falls Rd</t>
  </si>
  <si>
    <t>Dover Point Rd south of Thornwood Ln</t>
  </si>
  <si>
    <t>Dover</t>
  </si>
  <si>
    <t>Durham</t>
  </si>
  <si>
    <t>US 4 east of NH 108</t>
  </si>
  <si>
    <t>Exeter</t>
  </si>
  <si>
    <t>Gilford</t>
  </si>
  <si>
    <t>US 3/NH 11 1.2 miles north of NH 11A</t>
  </si>
  <si>
    <t>Hampton</t>
  </si>
  <si>
    <t>NH 1A (Ocean Blvd) at Seabrook TL</t>
  </si>
  <si>
    <t>US 1 (Lafayette Rd) south of Ramp to NH 101</t>
  </si>
  <si>
    <t>Hillsborough</t>
  </si>
  <si>
    <t>Hooksett</t>
  </si>
  <si>
    <t>Circumferential Hwy east of Nashua TL</t>
  </si>
  <si>
    <t>Jackson</t>
  </si>
  <si>
    <t>NH 16 south of Blake House Dr</t>
  </si>
  <si>
    <t>Jefferson</t>
  </si>
  <si>
    <t>US 2 east of NH 115 (east of Carters Cut rd)</t>
  </si>
  <si>
    <t>Lebanon</t>
  </si>
  <si>
    <t>Month</t>
  </si>
  <si>
    <t>AADT:</t>
  </si>
  <si>
    <t>Peak Month:</t>
  </si>
  <si>
    <t>I-89 at Vermont SL</t>
  </si>
  <si>
    <t>Lee</t>
  </si>
  <si>
    <t>NH 125 (Calef Hwy) north of Pinkham Rd</t>
  </si>
  <si>
    <t>NH 120 1 mile south of Hanover TL (south of Lahaye Dr)</t>
  </si>
  <si>
    <t>Lincoln</t>
  </si>
  <si>
    <t>I-93 between Exit 33 &amp; 34A</t>
  </si>
  <si>
    <t>Littleton</t>
  </si>
  <si>
    <t>I-93 at Vermont SL</t>
  </si>
  <si>
    <t>Lyme</t>
  </si>
  <si>
    <t>NH 10 north of N Thetford Rd</t>
  </si>
  <si>
    <t>Manchester</t>
  </si>
  <si>
    <t>Marlborough</t>
  </si>
  <si>
    <t>NH 12 at Swanzey TL</t>
  </si>
  <si>
    <t>Meredith</t>
  </si>
  <si>
    <t>NH 104 west of Chase Rd (by Wickwas Lake)</t>
  </si>
  <si>
    <t>NA</t>
  </si>
  <si>
    <t>Merrimack</t>
  </si>
  <si>
    <t>US 3 (Daniel Webster Hwy) north of Hilton Dr</t>
  </si>
  <si>
    <t>Milford</t>
  </si>
  <si>
    <t>Nashua</t>
  </si>
  <si>
    <t>NH 111 (Bridge / Ferry St) at Hudson TL</t>
  </si>
  <si>
    <t>Newington</t>
  </si>
  <si>
    <t>Newport</t>
  </si>
  <si>
    <t>North Hampton</t>
  </si>
  <si>
    <t>US 1 (Lafayette Rd) north of North Rd</t>
  </si>
  <si>
    <t>Northumberland</t>
  </si>
  <si>
    <t>US 3 south of Ball Rd (south)</t>
  </si>
  <si>
    <t>Northwood</t>
  </si>
  <si>
    <t>US 4 (First NH TPK) at Nottingham TL (east of NH 152)</t>
  </si>
  <si>
    <t>Ossipee</t>
  </si>
  <si>
    <t>NH 16 (White Mtn Hwy) south of Pine River Rd</t>
  </si>
  <si>
    <t>Rindge</t>
  </si>
  <si>
    <t>Rochester</t>
  </si>
  <si>
    <t>Rumney</t>
  </si>
  <si>
    <t>Salem</t>
  </si>
  <si>
    <t>Seabrook</t>
  </si>
  <si>
    <t>I 95 at Mass SL</t>
  </si>
  <si>
    <t>I-93 at Mass SL</t>
  </si>
  <si>
    <t>Sutton</t>
  </si>
  <si>
    <t>Tamworth</t>
  </si>
  <si>
    <t>NH 25/NH 113 east of Lords Hill Rd</t>
  </si>
  <si>
    <t>Temple</t>
  </si>
  <si>
    <t xml:space="preserve">NH 101 at Wilton TL (west of Old County Farm Rd) </t>
  </si>
  <si>
    <t>Tilton</t>
  </si>
  <si>
    <t>Warner</t>
  </si>
  <si>
    <t>NH 114 at Henniker TL (east of Mink Hill Rd)</t>
  </si>
  <si>
    <t>Windham</t>
  </si>
  <si>
    <t>NH 28 at Derry TL (north of Northland Rd)</t>
  </si>
  <si>
    <t>Wolfeboro</t>
  </si>
  <si>
    <t>NH 9/NH 31 west of NH 31 (north)</t>
  </si>
  <si>
    <t xml:space="preserve">FEET south of the Canal Bridge Exit  5-6 </t>
  </si>
  <si>
    <t>NH 25 south of School St (northwest of Polar Caves)</t>
  </si>
  <si>
    <t>Rural Interstate</t>
  </si>
  <si>
    <t>Group 1 Averages:</t>
  </si>
  <si>
    <t>Peak ADT:</t>
  </si>
  <si>
    <t>Average ADT:</t>
  </si>
  <si>
    <t>Group 2 Averages:</t>
  </si>
  <si>
    <t>Group 3 Averages:</t>
  </si>
  <si>
    <t>Group 4 Averages:</t>
  </si>
  <si>
    <t>Group 5 Averages:</t>
  </si>
  <si>
    <t>Group 6 Averages:</t>
  </si>
  <si>
    <t>Rural Highways</t>
  </si>
  <si>
    <t>Urban Interstate</t>
  </si>
  <si>
    <t>Urban Highways</t>
  </si>
  <si>
    <t>Recreational Highways</t>
  </si>
  <si>
    <t>Other Recreational Highways</t>
  </si>
  <si>
    <t>I 89 at Warner TL (Exit 9-10)</t>
  </si>
  <si>
    <t>NH 10 1 mile south of Croydon TL (north of Corbin Rd)</t>
  </si>
  <si>
    <t>NH 101A at Amherst TL (west of Overlook Dr)</t>
  </si>
  <si>
    <t>I-93 at Hooksett TL (Exit 9-10)</t>
  </si>
  <si>
    <t>I-89 north of Concord TL (Exit 3-4)</t>
  </si>
  <si>
    <t>I-93/FEET at Hooksett Toll (Exit 11)</t>
  </si>
  <si>
    <t>NH 16 (Spaulding TPK) at Rochester Toll (Exit 9-11)</t>
  </si>
  <si>
    <t>I-93 south of US 3/NH 11  (Exit 19-20)</t>
  </si>
  <si>
    <t>I-93 south of Kendall Pond Rd (Exit 3-4)</t>
  </si>
  <si>
    <t>US 4/NH 16 (Spaulding TPK) east/south of General Sullivan Bridge (Exit 4-5)</t>
  </si>
  <si>
    <t>I-95 at Hampton Toll (Exit 2)</t>
  </si>
  <si>
    <t>NH 101 east of NH 108 (Exit 11-12)</t>
  </si>
  <si>
    <t>Spaulding TPK/NH 16 at Dover Toll (Exit 6-7)</t>
  </si>
  <si>
    <t>I-393/US 4/US 202 at Merrimack River (Exit 1-2)</t>
  </si>
  <si>
    <t>I-93 south of US 3 (Exit 12-13)</t>
  </si>
  <si>
    <t>I-93 south of US 4 Exit (16-17)</t>
  </si>
  <si>
    <t>NH 106 (Sheep Davis Rd) at Loudon TL (north of Ashby Rd)</t>
  </si>
  <si>
    <t>I-93 at Plymouth TL (Exit 26-27)</t>
  </si>
  <si>
    <t>NH 101 at Raymond TL (Exit 3-4)</t>
  </si>
  <si>
    <t>US 202 at Jaffrey TL (north of County Rd)</t>
  </si>
  <si>
    <t>Hopkinton</t>
  </si>
  <si>
    <t>Hudson</t>
  </si>
  <si>
    <t>Year 2019 Monthly Data</t>
  </si>
  <si>
    <t>NH 28 at Alton TL (south of Drew Hill Rd)</t>
  </si>
  <si>
    <r>
      <rPr>
        <sz val="11"/>
        <color rgb="FF000000"/>
        <rFont val="Calibri"/>
        <family val="2"/>
        <scheme val="minor"/>
      </rPr>
      <t>Adjustment</t>
    </r>
    <r>
      <rPr>
        <u/>
        <sz val="11"/>
        <color rgb="FF000000"/>
        <rFont val="Calibri"/>
        <family val="2"/>
        <scheme val="minor"/>
      </rPr>
      <t xml:space="preserve"> to Average</t>
    </r>
  </si>
  <si>
    <r>
      <rPr>
        <sz val="11"/>
        <color rgb="FF000000"/>
        <rFont val="Calibri"/>
        <family val="2"/>
        <scheme val="minor"/>
      </rPr>
      <t>Adjustment</t>
    </r>
    <r>
      <rPr>
        <u/>
        <sz val="11"/>
        <color rgb="FF000000"/>
        <rFont val="Calibri"/>
        <family val="2"/>
        <scheme val="minor"/>
      </rPr>
      <t xml:space="preserve"> to Peak</t>
    </r>
  </si>
  <si>
    <t>October*</t>
  </si>
  <si>
    <t>* Indicates an estimated value. Do not use as data.</t>
  </si>
  <si>
    <t>January*</t>
  </si>
  <si>
    <t>February*</t>
  </si>
  <si>
    <t>March*</t>
  </si>
  <si>
    <t>* Data Not Available for consecutive months.  Estimates not provided.</t>
  </si>
  <si>
    <t>April*</t>
  </si>
  <si>
    <t>May*</t>
  </si>
  <si>
    <t>June*</t>
  </si>
  <si>
    <t>July*</t>
  </si>
  <si>
    <t>August*</t>
  </si>
  <si>
    <t>September*</t>
  </si>
  <si>
    <t>November*</t>
  </si>
  <si>
    <t>December*</t>
  </si>
  <si>
    <t>CONCORD*</t>
  </si>
  <si>
    <t>LEBANON*</t>
  </si>
  <si>
    <t>NEWINGTON*</t>
  </si>
  <si>
    <t>SALEM*</t>
  </si>
  <si>
    <t>WINDHAM*</t>
  </si>
  <si>
    <t>RINDGE*</t>
  </si>
  <si>
    <t>HUDSON*</t>
  </si>
  <si>
    <t>MILFORD*</t>
  </si>
  <si>
    <t>NASHUA*</t>
  </si>
  <si>
    <t>* denotes counter that is not included in calculation</t>
  </si>
  <si>
    <t>OSSIPEE*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</si>
</sst>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1" applyFont="1"/>
    <xf numFmtId="0" fontId="0" fillId="0" borderId="0" xfId="0" applyFont="1"/>
    <xf numFmtId="0" fontId="0" fillId="0" borderId="0" xfId="0" quotePrefix="1" applyFont="1"/>
    <xf numFmtId="3" fontId="0" fillId="0" borderId="0" xfId="0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0" fillId="0" borderId="0" xfId="0" quotePrefix="1" applyNumberFormat="1" applyFont="1"/>
    <xf numFmtId="0" fontId="2" fillId="0" borderId="0" xfId="0" quotePrefix="1" applyNumberFormat="1" applyFont="1"/>
    <xf numFmtId="49" fontId="7" fillId="0" borderId="0" xfId="1" applyNumberFormat="1" applyFont="1" applyBorder="1"/>
    <xf numFmtId="0" fontId="7" fillId="0" borderId="0" xfId="0" applyFont="1"/>
    <xf numFmtId="0" fontId="2" fillId="0" borderId="0" xfId="0" quotePrefix="1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9" fillId="0" borderId="0" xfId="0" applyFont="1"/>
    <xf numFmtId="0" fontId="5" fillId="0" borderId="0" xfId="0" quotePrefix="1" applyNumberFormat="1" applyFont="1" applyFill="1"/>
    <xf numFmtId="3" fontId="0" fillId="0" borderId="0" xfId="0" applyNumberFormat="1"/>
    <xf numFmtId="0" fontId="8" fillId="0" borderId="0" xfId="0" applyFont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0" fillId="0" borderId="0" xfId="0" applyNumberFormat="1" applyFont="1"/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_PEAK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3" ht="15" customHeight="1" x14ac:dyDescent="0.25">
      <c r="A1" s="4" t="s">
        <v>268</v>
      </c>
      <c r="B1" s="4"/>
      <c r="C1" s="4"/>
      <c r="D1" s="4"/>
      <c r="E1" s="4"/>
      <c r="F1" s="4"/>
    </row>
    <row r="2" spans="1:13" ht="15" customHeight="1" x14ac:dyDescent="0.25">
      <c r="A2" s="4"/>
      <c r="B2" s="4"/>
      <c r="C2" s="4"/>
      <c r="D2" s="4"/>
      <c r="E2" s="4"/>
      <c r="F2" s="4"/>
    </row>
    <row r="3" spans="1:13" ht="15" customHeight="1" x14ac:dyDescent="0.25">
      <c r="A3" s="4" t="s">
        <v>146</v>
      </c>
      <c r="B3" s="4" t="s">
        <v>133</v>
      </c>
      <c r="C3" s="4"/>
      <c r="D3" s="4"/>
      <c r="E3" s="4"/>
      <c r="F3" s="4"/>
    </row>
    <row r="4" spans="1:13" ht="15" customHeight="1" x14ac:dyDescent="0.25">
      <c r="A4" s="4" t="s">
        <v>132</v>
      </c>
      <c r="B4" s="5" t="s">
        <v>80</v>
      </c>
      <c r="C4" s="4"/>
      <c r="D4" s="4"/>
      <c r="E4" s="4"/>
      <c r="F4" s="4"/>
    </row>
    <row r="5" spans="1:13" ht="15" customHeight="1" x14ac:dyDescent="0.25">
      <c r="A5" s="4" t="s">
        <v>144</v>
      </c>
      <c r="B5" s="4" t="s">
        <v>135</v>
      </c>
      <c r="C5" s="4"/>
      <c r="D5" s="4"/>
      <c r="E5" s="4"/>
      <c r="F5" s="4"/>
    </row>
    <row r="6" spans="1:13" ht="15" customHeight="1" x14ac:dyDescent="0.25">
      <c r="A6" s="4" t="s">
        <v>145</v>
      </c>
      <c r="B6" s="8">
        <v>5</v>
      </c>
      <c r="C6" s="4"/>
      <c r="D6" s="4"/>
      <c r="E6" s="4"/>
      <c r="F6" s="4"/>
    </row>
    <row r="7" spans="1:13" ht="15" customHeight="1" x14ac:dyDescent="0.25">
      <c r="A7" s="14"/>
      <c r="B7" s="15"/>
      <c r="C7" s="14"/>
      <c r="D7" s="14"/>
      <c r="E7" s="4"/>
      <c r="F7" s="4"/>
      <c r="I7" s="37"/>
      <c r="J7" s="37"/>
      <c r="K7" s="37"/>
      <c r="L7" s="37"/>
    </row>
    <row r="8" spans="1:13" ht="15" customHeight="1" x14ac:dyDescent="0.25">
      <c r="A8" s="4"/>
      <c r="B8" s="4"/>
      <c r="C8" s="57"/>
      <c r="D8" s="57"/>
      <c r="E8" s="4"/>
      <c r="F8" s="4"/>
      <c r="I8" s="37"/>
      <c r="J8" s="37"/>
      <c r="K8" s="37"/>
      <c r="L8" s="37"/>
    </row>
    <row r="9" spans="1:13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F9" s="4"/>
      <c r="I9" s="37"/>
      <c r="J9" s="37"/>
      <c r="K9" s="37"/>
      <c r="L9" s="37"/>
    </row>
    <row r="10" spans="1:13" ht="15" customHeight="1" x14ac:dyDescent="0.25">
      <c r="A10" s="9" t="s">
        <v>0</v>
      </c>
      <c r="B10" s="30">
        <v>4436</v>
      </c>
      <c r="C10" s="11">
        <f>B$23/B10</f>
        <v>1.3394950405770965</v>
      </c>
      <c r="D10" s="11">
        <f>B$24/B10</f>
        <v>1.9650586113615871</v>
      </c>
      <c r="E10" s="4"/>
      <c r="F10" s="4"/>
      <c r="I10" s="38"/>
      <c r="J10" s="39"/>
      <c r="K10" s="38"/>
      <c r="L10" s="37"/>
    </row>
    <row r="11" spans="1:13" ht="15" customHeight="1" x14ac:dyDescent="0.25">
      <c r="A11" s="9" t="s">
        <v>1</v>
      </c>
      <c r="B11" s="30">
        <v>4824</v>
      </c>
      <c r="C11" s="11">
        <f>B$23/B11</f>
        <v>1.2317578772802653</v>
      </c>
      <c r="D11" s="11">
        <f>B$24/B11</f>
        <v>1.8070066334991708</v>
      </c>
      <c r="E11" s="4"/>
      <c r="F11" s="4"/>
      <c r="I11" s="38"/>
      <c r="J11" s="39"/>
      <c r="K11" s="38"/>
      <c r="L11" s="37"/>
    </row>
    <row r="12" spans="1:13" ht="15" customHeight="1" x14ac:dyDescent="0.25">
      <c r="A12" s="9" t="s">
        <v>2</v>
      </c>
      <c r="B12" s="30">
        <v>4660</v>
      </c>
      <c r="C12" s="11">
        <f t="shared" ref="C12:C21" si="0">B$23/B12</f>
        <v>1.2751072961373391</v>
      </c>
      <c r="D12" s="11">
        <f t="shared" ref="D12:D21" si="1">B$24/B12</f>
        <v>1.8706008583690987</v>
      </c>
      <c r="E12" s="4"/>
      <c r="F12" s="4"/>
      <c r="I12" s="38"/>
      <c r="J12" s="39"/>
      <c r="K12" s="38"/>
      <c r="L12" s="37"/>
      <c r="M12" s="35"/>
    </row>
    <row r="13" spans="1:13" ht="15" customHeight="1" x14ac:dyDescent="0.25">
      <c r="A13" s="9" t="s">
        <v>3</v>
      </c>
      <c r="B13" s="30">
        <v>4812</v>
      </c>
      <c r="C13" s="11">
        <f t="shared" si="0"/>
        <v>1.2348295926849542</v>
      </c>
      <c r="D13" s="11">
        <f t="shared" si="1"/>
        <v>1.8115128844555279</v>
      </c>
      <c r="E13" s="4"/>
      <c r="F13" s="4"/>
      <c r="I13" s="38"/>
      <c r="J13" s="39"/>
      <c r="K13" s="38"/>
      <c r="L13" s="37"/>
    </row>
    <row r="14" spans="1:13" ht="15" customHeight="1" x14ac:dyDescent="0.25">
      <c r="A14" s="9" t="s">
        <v>4</v>
      </c>
      <c r="B14" s="30">
        <v>6185</v>
      </c>
      <c r="C14" s="11">
        <f t="shared" si="0"/>
        <v>0.96071139854486665</v>
      </c>
      <c r="D14" s="11">
        <f t="shared" si="1"/>
        <v>1.4093775262732418</v>
      </c>
      <c r="E14" s="4"/>
      <c r="F14" s="4"/>
      <c r="I14" s="38"/>
      <c r="J14" s="39"/>
      <c r="K14" s="38"/>
      <c r="L14" s="37"/>
    </row>
    <row r="15" spans="1:13" ht="15" customHeight="1" x14ac:dyDescent="0.25">
      <c r="A15" s="9" t="s">
        <v>5</v>
      </c>
      <c r="B15" s="30">
        <v>7998</v>
      </c>
      <c r="C15" s="11">
        <f t="shared" si="0"/>
        <v>0.74293573393348333</v>
      </c>
      <c r="D15" s="11">
        <f t="shared" si="1"/>
        <v>1.0898974743685921</v>
      </c>
      <c r="E15" s="4"/>
      <c r="F15" s="4"/>
      <c r="I15" s="38"/>
      <c r="J15" s="39"/>
      <c r="K15" s="38"/>
      <c r="L15" s="37"/>
    </row>
    <row r="16" spans="1:13" ht="15" customHeight="1" x14ac:dyDescent="0.25">
      <c r="A16" s="9" t="s">
        <v>6</v>
      </c>
      <c r="B16" s="30">
        <v>8717</v>
      </c>
      <c r="C16" s="11">
        <f t="shared" si="0"/>
        <v>0.68165653321096709</v>
      </c>
      <c r="D16" s="11">
        <f t="shared" si="1"/>
        <v>1</v>
      </c>
      <c r="E16" s="4"/>
      <c r="F16" s="4"/>
      <c r="I16" s="38"/>
      <c r="J16" s="39"/>
      <c r="K16" s="38"/>
      <c r="L16" s="37"/>
    </row>
    <row r="17" spans="1:12" ht="15" customHeight="1" x14ac:dyDescent="0.25">
      <c r="A17" s="9" t="s">
        <v>7</v>
      </c>
      <c r="B17" s="30">
        <v>8394</v>
      </c>
      <c r="C17" s="11">
        <f t="shared" si="0"/>
        <v>0.70788658565642126</v>
      </c>
      <c r="D17" s="11">
        <f t="shared" si="1"/>
        <v>1.0384798665713606</v>
      </c>
      <c r="E17" s="4"/>
      <c r="F17" s="4"/>
      <c r="I17" s="38"/>
      <c r="J17" s="39"/>
      <c r="K17" s="38"/>
      <c r="L17" s="37"/>
    </row>
    <row r="18" spans="1:12" ht="15" customHeight="1" x14ac:dyDescent="0.25">
      <c r="A18" s="9" t="s">
        <v>8</v>
      </c>
      <c r="B18" s="30">
        <v>6470</v>
      </c>
      <c r="C18" s="11">
        <f t="shared" si="0"/>
        <v>0.91839258114374034</v>
      </c>
      <c r="D18" s="11">
        <f t="shared" si="1"/>
        <v>1.3472952086553323</v>
      </c>
      <c r="E18" s="4"/>
      <c r="F18" s="4"/>
      <c r="I18" s="38"/>
      <c r="J18" s="39"/>
      <c r="K18" s="38"/>
      <c r="L18" s="37"/>
    </row>
    <row r="19" spans="1:12" ht="15" customHeight="1" x14ac:dyDescent="0.25">
      <c r="A19" s="9" t="s">
        <v>9</v>
      </c>
      <c r="B19" s="30">
        <v>5832</v>
      </c>
      <c r="C19" s="11">
        <f t="shared" si="0"/>
        <v>1.0188614540466392</v>
      </c>
      <c r="D19" s="11">
        <f t="shared" si="1"/>
        <v>1.4946844993141288</v>
      </c>
      <c r="E19" s="4"/>
      <c r="F19" s="4"/>
      <c r="I19" s="38"/>
      <c r="J19" s="39"/>
      <c r="K19" s="38"/>
      <c r="L19" s="37"/>
    </row>
    <row r="20" spans="1:12" ht="15" customHeight="1" x14ac:dyDescent="0.25">
      <c r="A20" s="9" t="s">
        <v>10</v>
      </c>
      <c r="B20" s="30">
        <v>4611</v>
      </c>
      <c r="C20" s="11">
        <f t="shared" si="0"/>
        <v>1.2886575580134461</v>
      </c>
      <c r="D20" s="11">
        <f t="shared" si="1"/>
        <v>1.8904792886575581</v>
      </c>
      <c r="E20" s="4"/>
      <c r="F20" s="4"/>
      <c r="I20" s="38"/>
      <c r="J20" s="39"/>
      <c r="K20" s="38"/>
      <c r="L20" s="37"/>
    </row>
    <row r="21" spans="1:12" ht="15" customHeight="1" x14ac:dyDescent="0.25">
      <c r="A21" s="9" t="s">
        <v>11</v>
      </c>
      <c r="B21" s="30">
        <v>4383</v>
      </c>
      <c r="C21" s="11">
        <f t="shared" si="0"/>
        <v>1.3556924480949122</v>
      </c>
      <c r="D21" s="11">
        <f t="shared" si="1"/>
        <v>1.9888204426192106</v>
      </c>
      <c r="E21" s="4"/>
      <c r="F21" s="4"/>
      <c r="I21" s="38"/>
      <c r="J21" s="39"/>
      <c r="K21" s="38"/>
      <c r="L21" s="37"/>
    </row>
    <row r="22" spans="1:12" ht="15" customHeight="1" x14ac:dyDescent="0.25">
      <c r="A22" s="16"/>
      <c r="B22" s="16"/>
      <c r="C22" s="16"/>
      <c r="D22" s="16"/>
      <c r="E22" s="4"/>
      <c r="F22" s="4"/>
      <c r="I22" s="37"/>
      <c r="J22" s="37"/>
      <c r="K22" s="37"/>
      <c r="L22" s="37"/>
    </row>
    <row r="23" spans="1:12" ht="15" customHeight="1" x14ac:dyDescent="0.25">
      <c r="A23" s="4" t="s">
        <v>178</v>
      </c>
      <c r="B23" s="6">
        <v>5942</v>
      </c>
      <c r="C23" s="36"/>
      <c r="D23" s="4"/>
      <c r="E23" s="4"/>
      <c r="F23" s="4"/>
    </row>
    <row r="24" spans="1:12" ht="15" customHeight="1" x14ac:dyDescent="0.25">
      <c r="A24" s="4" t="s">
        <v>179</v>
      </c>
      <c r="B24" s="6">
        <f>MAX(B10:B21)</f>
        <v>8717</v>
      </c>
      <c r="C24" s="4"/>
      <c r="D24" s="4"/>
      <c r="E24" s="4"/>
      <c r="F24" s="4"/>
    </row>
    <row r="25" spans="1:12" ht="15" customHeight="1" x14ac:dyDescent="0.25">
      <c r="A25" s="4"/>
      <c r="B25" s="4"/>
      <c r="C25" s="4"/>
      <c r="D25" s="4"/>
      <c r="E25" s="4"/>
      <c r="F25" s="4"/>
    </row>
    <row r="26" spans="1:12" ht="15" customHeight="1" x14ac:dyDescent="0.25"/>
    <row r="27" spans="1:12" ht="15" customHeight="1" x14ac:dyDescent="0.25"/>
    <row r="28" spans="1:12" ht="15" customHeight="1" x14ac:dyDescent="0.25">
      <c r="A28" s="4"/>
      <c r="B28" s="4"/>
      <c r="C28" s="4"/>
      <c r="D28" s="4"/>
      <c r="E28" s="4"/>
      <c r="F28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9" ht="15" customHeight="1" x14ac:dyDescent="0.25">
      <c r="A1" s="4" t="s">
        <v>268</v>
      </c>
      <c r="B1" s="4"/>
      <c r="C1" s="4"/>
      <c r="D1" s="4"/>
      <c r="E1" s="4"/>
    </row>
    <row r="2" spans="1:9" ht="15" customHeight="1" x14ac:dyDescent="0.25">
      <c r="A2" s="4"/>
      <c r="B2" s="4"/>
      <c r="C2" s="4"/>
      <c r="D2" s="4"/>
      <c r="E2" s="4"/>
    </row>
    <row r="3" spans="1:9" ht="15" customHeight="1" x14ac:dyDescent="0.25">
      <c r="A3" s="4" t="s">
        <v>146</v>
      </c>
      <c r="B3" s="4" t="s">
        <v>150</v>
      </c>
      <c r="C3" s="4"/>
      <c r="D3" s="4"/>
      <c r="E3" s="4"/>
    </row>
    <row r="4" spans="1:9" ht="15" customHeight="1" x14ac:dyDescent="0.25">
      <c r="A4" s="4" t="s">
        <v>132</v>
      </c>
      <c r="B4" s="5" t="s">
        <v>104</v>
      </c>
      <c r="C4" s="4"/>
      <c r="D4" s="4"/>
      <c r="E4" s="4"/>
    </row>
    <row r="5" spans="1:9" ht="15" customHeight="1" x14ac:dyDescent="0.25">
      <c r="A5" s="4" t="s">
        <v>144</v>
      </c>
      <c r="B5" s="3" t="s">
        <v>153</v>
      </c>
      <c r="C5" s="4"/>
      <c r="D5" s="4"/>
      <c r="E5" s="4"/>
    </row>
    <row r="6" spans="1:9" ht="15" customHeight="1" x14ac:dyDescent="0.25">
      <c r="A6" s="4" t="s">
        <v>145</v>
      </c>
      <c r="B6" s="7">
        <v>4</v>
      </c>
      <c r="C6" s="4"/>
      <c r="D6" s="4"/>
      <c r="E6" s="4"/>
    </row>
    <row r="7" spans="1:9" ht="15" customHeight="1" x14ac:dyDescent="0.25">
      <c r="A7" s="4"/>
      <c r="B7" s="7"/>
      <c r="C7" s="4"/>
      <c r="D7" s="4"/>
      <c r="E7" s="4"/>
    </row>
    <row r="8" spans="1:9" ht="15" customHeight="1" x14ac:dyDescent="0.25">
      <c r="A8" s="4"/>
      <c r="B8" s="4"/>
      <c r="C8" s="4"/>
      <c r="D8" s="37"/>
      <c r="E8" s="4"/>
    </row>
    <row r="9" spans="1:9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I9" s="35"/>
    </row>
    <row r="10" spans="1:9" ht="15" customHeight="1" x14ac:dyDescent="0.25">
      <c r="A10" s="9" t="s">
        <v>0</v>
      </c>
      <c r="B10" s="30">
        <v>11695</v>
      </c>
      <c r="C10" s="11">
        <f>B$23/B10</f>
        <v>1.1808465156049595</v>
      </c>
      <c r="D10" s="11">
        <f>B$24/B10</f>
        <v>1.3736639589568191</v>
      </c>
      <c r="E10" s="4"/>
      <c r="I10" s="35"/>
    </row>
    <row r="11" spans="1:9" ht="15" customHeight="1" x14ac:dyDescent="0.25">
      <c r="A11" s="9" t="s">
        <v>1</v>
      </c>
      <c r="B11" s="30">
        <v>12123</v>
      </c>
      <c r="C11" s="11">
        <f>B$23/B11</f>
        <v>1.1391569743462839</v>
      </c>
      <c r="D11" s="11">
        <f>B$24/B11</f>
        <v>1.3251670378619154</v>
      </c>
      <c r="E11" s="4"/>
      <c r="I11" s="35"/>
    </row>
    <row r="12" spans="1:9" ht="15" customHeight="1" x14ac:dyDescent="0.25">
      <c r="A12" s="9" t="s">
        <v>2</v>
      </c>
      <c r="B12" s="30">
        <v>12546</v>
      </c>
      <c r="C12" s="11">
        <f t="shared" ref="C12:C21" si="0">B$23/B12</f>
        <v>1.1007492427865455</v>
      </c>
      <c r="D12" s="11">
        <f t="shared" ref="D12:D21" si="1">B$24/B12</f>
        <v>1.2804878048780488</v>
      </c>
      <c r="E12" s="4"/>
      <c r="I12" s="35"/>
    </row>
    <row r="13" spans="1:9" ht="15" customHeight="1" x14ac:dyDescent="0.25">
      <c r="A13" s="9" t="s">
        <v>3</v>
      </c>
      <c r="B13" s="30">
        <v>13503</v>
      </c>
      <c r="C13" s="11">
        <f t="shared" si="0"/>
        <v>1.0227356883655483</v>
      </c>
      <c r="D13" s="11">
        <f t="shared" si="1"/>
        <v>1.1897356143079316</v>
      </c>
      <c r="E13" s="4"/>
      <c r="I13" s="35"/>
    </row>
    <row r="14" spans="1:9" ht="15" customHeight="1" x14ac:dyDescent="0.25">
      <c r="A14" s="9" t="s">
        <v>4</v>
      </c>
      <c r="B14" s="30">
        <v>14767</v>
      </c>
      <c r="C14" s="11">
        <f t="shared" si="0"/>
        <v>0.93519333649353287</v>
      </c>
      <c r="D14" s="11">
        <f t="shared" si="1"/>
        <v>1.08789869303176</v>
      </c>
      <c r="E14" s="4"/>
      <c r="I14" s="35"/>
    </row>
    <row r="15" spans="1:9" ht="15" customHeight="1" x14ac:dyDescent="0.25">
      <c r="A15" s="9" t="s">
        <v>5</v>
      </c>
      <c r="B15" s="30">
        <v>15315</v>
      </c>
      <c r="C15" s="11">
        <f t="shared" si="0"/>
        <v>0.90173032974208289</v>
      </c>
      <c r="D15" s="11">
        <f t="shared" si="1"/>
        <v>1.0489715964740451</v>
      </c>
      <c r="E15" s="4"/>
      <c r="I15" s="35"/>
    </row>
    <row r="16" spans="1:9" ht="15" customHeight="1" x14ac:dyDescent="0.25">
      <c r="A16" s="9" t="s">
        <v>6</v>
      </c>
      <c r="B16" s="30">
        <v>15927</v>
      </c>
      <c r="C16" s="11">
        <f t="shared" si="0"/>
        <v>0.86708105732404095</v>
      </c>
      <c r="D16" s="11">
        <f t="shared" si="1"/>
        <v>1.0086645319269165</v>
      </c>
      <c r="E16" s="4"/>
      <c r="I16" s="35"/>
    </row>
    <row r="17" spans="1:9" ht="15" customHeight="1" x14ac:dyDescent="0.25">
      <c r="A17" s="9" t="s">
        <v>7</v>
      </c>
      <c r="B17" s="30">
        <v>16065</v>
      </c>
      <c r="C17" s="11">
        <f t="shared" si="0"/>
        <v>0.85963274198568318</v>
      </c>
      <c r="D17" s="11">
        <f t="shared" si="1"/>
        <v>1</v>
      </c>
      <c r="E17" s="4"/>
      <c r="I17" s="35"/>
    </row>
    <row r="18" spans="1:9" ht="15" customHeight="1" x14ac:dyDescent="0.25">
      <c r="A18" s="9" t="s">
        <v>8</v>
      </c>
      <c r="B18" s="30">
        <v>14612</v>
      </c>
      <c r="C18" s="11">
        <f t="shared" si="0"/>
        <v>0.945113605255954</v>
      </c>
      <c r="D18" s="11">
        <f t="shared" si="1"/>
        <v>1.0994388174103478</v>
      </c>
      <c r="E18" s="4"/>
      <c r="I18" s="35"/>
    </row>
    <row r="19" spans="1:9" ht="15" customHeight="1" x14ac:dyDescent="0.25">
      <c r="A19" s="9" t="s">
        <v>9</v>
      </c>
      <c r="B19" s="30">
        <v>14274</v>
      </c>
      <c r="C19" s="11">
        <f t="shared" si="0"/>
        <v>0.96749334454252489</v>
      </c>
      <c r="D19" s="11">
        <f t="shared" si="1"/>
        <v>1.1254728877679698</v>
      </c>
      <c r="E19" s="4"/>
      <c r="I19" s="35"/>
    </row>
    <row r="20" spans="1:9" ht="15" customHeight="1" x14ac:dyDescent="0.25">
      <c r="A20" s="9" t="s">
        <v>10</v>
      </c>
      <c r="B20" s="30">
        <v>13014</v>
      </c>
      <c r="C20" s="11">
        <f t="shared" si="0"/>
        <v>1.0611648993391731</v>
      </c>
      <c r="D20" s="11">
        <f t="shared" si="1"/>
        <v>1.2344398340248963</v>
      </c>
      <c r="E20" s="4"/>
      <c r="I20" s="35"/>
    </row>
    <row r="21" spans="1:9" ht="15" customHeight="1" x14ac:dyDescent="0.25">
      <c r="A21" s="9" t="s">
        <v>11</v>
      </c>
      <c r="B21" s="30">
        <v>11849</v>
      </c>
      <c r="C21" s="11">
        <f t="shared" si="0"/>
        <v>1.1654991982445777</v>
      </c>
      <c r="D21" s="11">
        <f t="shared" si="1"/>
        <v>1.3558106169296986</v>
      </c>
      <c r="E21" s="4"/>
    </row>
    <row r="22" spans="1:9" ht="15" customHeight="1" x14ac:dyDescent="0.25">
      <c r="A22" s="16"/>
      <c r="B22" s="16"/>
      <c r="C22" s="16"/>
      <c r="D22" s="16"/>
      <c r="E22" s="4"/>
    </row>
    <row r="23" spans="1:9" ht="15" customHeight="1" x14ac:dyDescent="0.25">
      <c r="A23" s="4" t="s">
        <v>178</v>
      </c>
      <c r="B23" s="6">
        <v>13810</v>
      </c>
      <c r="C23" s="4"/>
      <c r="D23" s="4"/>
      <c r="E23" s="4"/>
    </row>
    <row r="24" spans="1:9" ht="15" customHeight="1" x14ac:dyDescent="0.25">
      <c r="A24" s="4" t="s">
        <v>179</v>
      </c>
      <c r="B24" s="6">
        <f>MAX(B10:B21)</f>
        <v>16065</v>
      </c>
      <c r="C24" s="4"/>
      <c r="D24" s="4"/>
      <c r="E24" s="4"/>
    </row>
    <row r="25" spans="1:9" ht="15" customHeight="1" x14ac:dyDescent="0.25">
      <c r="A25" s="4"/>
      <c r="B25" s="4"/>
      <c r="C25" s="4"/>
      <c r="D25" s="4"/>
      <c r="E25" s="4"/>
    </row>
    <row r="26" spans="1:9" ht="15" customHeight="1" x14ac:dyDescent="0.25">
      <c r="A26" s="4"/>
      <c r="B26" s="4"/>
      <c r="C26" s="4"/>
      <c r="D26" s="4"/>
      <c r="E26" s="4"/>
    </row>
    <row r="27" spans="1:9" ht="15" customHeight="1" x14ac:dyDescent="0.25">
      <c r="E27" s="4"/>
    </row>
    <row r="28" spans="1:9" ht="15" customHeight="1" x14ac:dyDescent="0.25">
      <c r="A28" s="4"/>
      <c r="B28" s="4"/>
      <c r="C28" s="4"/>
      <c r="D28" s="4"/>
      <c r="E28" s="4"/>
    </row>
    <row r="29" spans="1:9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150</v>
      </c>
      <c r="C3" s="4"/>
      <c r="D3" s="4"/>
      <c r="E3" s="4"/>
    </row>
    <row r="4" spans="1:7" ht="15" customHeight="1" x14ac:dyDescent="0.25">
      <c r="A4" s="4" t="s">
        <v>132</v>
      </c>
      <c r="B4" s="5" t="s">
        <v>20</v>
      </c>
      <c r="C4" s="4"/>
      <c r="D4" s="4"/>
      <c r="E4" s="4"/>
    </row>
    <row r="5" spans="1:7" ht="15" customHeight="1" x14ac:dyDescent="0.25">
      <c r="A5" s="4" t="s">
        <v>144</v>
      </c>
      <c r="B5" s="3" t="s">
        <v>154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14273</v>
      </c>
      <c r="C10" s="11">
        <f>B$23/B10</f>
        <v>1.1816716878021438</v>
      </c>
      <c r="D10" s="11">
        <f>B$24/B10</f>
        <v>1.3441462901982764</v>
      </c>
      <c r="E10" s="4"/>
      <c r="G10" s="35"/>
    </row>
    <row r="11" spans="1:7" ht="15" customHeight="1" x14ac:dyDescent="0.25">
      <c r="A11" s="9" t="s">
        <v>1</v>
      </c>
      <c r="B11" s="30">
        <v>15070</v>
      </c>
      <c r="C11" s="11">
        <f>B$23/B11</f>
        <v>1.1191771731917717</v>
      </c>
      <c r="D11" s="11">
        <f>B$24/B11</f>
        <v>1.2730590577305905</v>
      </c>
      <c r="E11" s="4"/>
      <c r="G11" s="35"/>
    </row>
    <row r="12" spans="1:7" ht="15" customHeight="1" x14ac:dyDescent="0.25">
      <c r="A12" s="9" t="s">
        <v>2</v>
      </c>
      <c r="B12" s="30">
        <v>15584</v>
      </c>
      <c r="C12" s="11">
        <f t="shared" ref="C12:C21" si="0">B$23/B12</f>
        <v>1.0822638603696098</v>
      </c>
      <c r="D12" s="11">
        <f t="shared" ref="D12:D21" si="1">B$24/B12</f>
        <v>1.2310703285420945</v>
      </c>
      <c r="E12" s="4"/>
      <c r="G12" s="35"/>
    </row>
    <row r="13" spans="1:7" ht="15" customHeight="1" x14ac:dyDescent="0.25">
      <c r="A13" s="9" t="s">
        <v>3</v>
      </c>
      <c r="B13" s="30">
        <v>16728</v>
      </c>
      <c r="C13" s="11">
        <f t="shared" si="0"/>
        <v>1.0082496413199427</v>
      </c>
      <c r="D13" s="11">
        <f t="shared" si="1"/>
        <v>1.1468794835007174</v>
      </c>
      <c r="E13" s="4"/>
      <c r="G13" s="35"/>
    </row>
    <row r="14" spans="1:7" ht="15" customHeight="1" x14ac:dyDescent="0.25">
      <c r="A14" s="9" t="s">
        <v>4</v>
      </c>
      <c r="B14" s="30">
        <v>17820</v>
      </c>
      <c r="C14" s="11">
        <f t="shared" si="0"/>
        <v>0.94646464646464645</v>
      </c>
      <c r="D14" s="11">
        <f t="shared" si="1"/>
        <v>1.0765993265993266</v>
      </c>
      <c r="E14" s="4"/>
      <c r="G14" s="35"/>
    </row>
    <row r="15" spans="1:7" ht="15" customHeight="1" x14ac:dyDescent="0.25">
      <c r="A15" s="9" t="s">
        <v>5</v>
      </c>
      <c r="B15" s="30">
        <v>18418</v>
      </c>
      <c r="C15" s="11">
        <f t="shared" si="0"/>
        <v>0.91573460744923441</v>
      </c>
      <c r="D15" s="11">
        <f t="shared" si="1"/>
        <v>1.0416440438701271</v>
      </c>
      <c r="E15" s="4"/>
      <c r="G15" s="35"/>
    </row>
    <row r="16" spans="1:7" ht="15" customHeight="1" x14ac:dyDescent="0.25">
      <c r="A16" s="9" t="s">
        <v>6</v>
      </c>
      <c r="B16" s="30">
        <v>18723</v>
      </c>
      <c r="C16" s="11">
        <f t="shared" si="0"/>
        <v>0.90081717673449768</v>
      </c>
      <c r="D16" s="11">
        <f t="shared" si="1"/>
        <v>1.0246755327671848</v>
      </c>
      <c r="E16" s="4"/>
      <c r="G16" s="35"/>
    </row>
    <row r="17" spans="1:7" ht="15" customHeight="1" x14ac:dyDescent="0.25">
      <c r="A17" s="9" t="s">
        <v>7</v>
      </c>
      <c r="B17" s="30">
        <v>19185</v>
      </c>
      <c r="C17" s="11">
        <f t="shared" si="0"/>
        <v>0.87912431587177486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18256</v>
      </c>
      <c r="C18" s="11">
        <f t="shared" si="0"/>
        <v>0.92386064855390004</v>
      </c>
      <c r="D18" s="11">
        <f t="shared" si="1"/>
        <v>1.050887379491674</v>
      </c>
      <c r="E18" s="4"/>
      <c r="G18" s="35"/>
    </row>
    <row r="19" spans="1:7" ht="15" customHeight="1" x14ac:dyDescent="0.25">
      <c r="A19" s="9" t="s">
        <v>9</v>
      </c>
      <c r="B19" s="30">
        <v>17547</v>
      </c>
      <c r="C19" s="11">
        <f t="shared" si="0"/>
        <v>0.96118994699948712</v>
      </c>
      <c r="D19" s="11">
        <f t="shared" si="1"/>
        <v>1.0933492904770046</v>
      </c>
      <c r="E19" s="4"/>
      <c r="G19" s="35"/>
    </row>
    <row r="20" spans="1:7" ht="15" customHeight="1" x14ac:dyDescent="0.25">
      <c r="A20" s="9" t="s">
        <v>10</v>
      </c>
      <c r="B20" s="30">
        <v>15965</v>
      </c>
      <c r="C20" s="11">
        <f t="shared" si="0"/>
        <v>1.0564359536486063</v>
      </c>
      <c r="D20" s="11">
        <f t="shared" si="1"/>
        <v>1.2016911994989039</v>
      </c>
      <c r="E20" s="4"/>
      <c r="G20" s="35"/>
    </row>
    <row r="21" spans="1:7" ht="15" customHeight="1" x14ac:dyDescent="0.25">
      <c r="A21" s="9" t="s">
        <v>11</v>
      </c>
      <c r="B21" s="30">
        <v>14760</v>
      </c>
      <c r="C21" s="11">
        <f t="shared" si="0"/>
        <v>1.1426829268292682</v>
      </c>
      <c r="D21" s="11">
        <f t="shared" si="1"/>
        <v>1.2997967479674797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16866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19185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155</v>
      </c>
      <c r="C3" s="4"/>
      <c r="D3" s="4"/>
      <c r="E3" s="4"/>
    </row>
    <row r="4" spans="1:7" ht="15" customHeight="1" x14ac:dyDescent="0.25">
      <c r="A4" s="4" t="s">
        <v>132</v>
      </c>
      <c r="B4" s="5" t="s">
        <v>105</v>
      </c>
      <c r="C4" s="4"/>
      <c r="D4" s="4"/>
      <c r="E4" s="4"/>
    </row>
    <row r="5" spans="1:7" ht="15" customHeight="1" x14ac:dyDescent="0.25">
      <c r="A5" s="4" t="s">
        <v>144</v>
      </c>
      <c r="B5" s="3" t="s">
        <v>156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8033</v>
      </c>
      <c r="C10" s="11">
        <f>B$23/B10</f>
        <v>1.1675588198680442</v>
      </c>
      <c r="D10" s="11">
        <f>B$24/B10</f>
        <v>1.2789742312959045</v>
      </c>
      <c r="E10" s="4"/>
      <c r="G10" s="35"/>
    </row>
    <row r="11" spans="1:7" ht="15" customHeight="1" x14ac:dyDescent="0.25">
      <c r="A11" s="9" t="s">
        <v>1</v>
      </c>
      <c r="B11" s="30">
        <v>8521</v>
      </c>
      <c r="C11" s="11">
        <f>B$23/B11</f>
        <v>1.1006924069944841</v>
      </c>
      <c r="D11" s="11">
        <f>B$24/B11</f>
        <v>1.2057270273442084</v>
      </c>
      <c r="E11" s="4"/>
      <c r="G11" s="35"/>
    </row>
    <row r="12" spans="1:7" ht="15" customHeight="1" x14ac:dyDescent="0.25">
      <c r="A12" s="9" t="s">
        <v>2</v>
      </c>
      <c r="B12" s="30">
        <v>8732</v>
      </c>
      <c r="C12" s="11">
        <f t="shared" ref="C12:C21" si="0">B$23/B12</f>
        <v>1.0740952817224003</v>
      </c>
      <c r="D12" s="11">
        <f t="shared" ref="D12:D21" si="1">B$24/B12</f>
        <v>1.1765918460833715</v>
      </c>
      <c r="E12" s="4"/>
      <c r="G12" s="35"/>
    </row>
    <row r="13" spans="1:7" ht="15" customHeight="1" x14ac:dyDescent="0.25">
      <c r="A13" s="9" t="s">
        <v>3</v>
      </c>
      <c r="B13" s="30">
        <v>9092</v>
      </c>
      <c r="C13" s="11">
        <f t="shared" si="0"/>
        <v>1.0315662120545535</v>
      </c>
      <c r="D13" s="11">
        <f t="shared" si="1"/>
        <v>1.1300043994720634</v>
      </c>
      <c r="E13" s="4"/>
      <c r="G13" s="35"/>
    </row>
    <row r="14" spans="1:7" ht="15" customHeight="1" x14ac:dyDescent="0.25">
      <c r="A14" s="9" t="s">
        <v>4</v>
      </c>
      <c r="B14" s="30">
        <v>9900</v>
      </c>
      <c r="C14" s="11">
        <f t="shared" si="0"/>
        <v>0.94737373737373742</v>
      </c>
      <c r="D14" s="11">
        <f t="shared" si="1"/>
        <v>1.0377777777777777</v>
      </c>
      <c r="E14" s="4"/>
      <c r="G14" s="35"/>
    </row>
    <row r="15" spans="1:7" ht="15" customHeight="1" x14ac:dyDescent="0.25">
      <c r="A15" s="9" t="s">
        <v>5</v>
      </c>
      <c r="B15" s="30">
        <v>10097</v>
      </c>
      <c r="C15" s="11">
        <f t="shared" si="0"/>
        <v>0.92888976923838762</v>
      </c>
      <c r="D15" s="11">
        <f t="shared" si="1"/>
        <v>1.0175299593938794</v>
      </c>
      <c r="E15" s="4"/>
      <c r="G15" s="35"/>
    </row>
    <row r="16" spans="1:7" ht="15" customHeight="1" x14ac:dyDescent="0.25">
      <c r="A16" s="9" t="s">
        <v>6</v>
      </c>
      <c r="B16" s="30">
        <v>10180</v>
      </c>
      <c r="C16" s="11">
        <f t="shared" si="0"/>
        <v>0.92131630648330054</v>
      </c>
      <c r="D16" s="11">
        <f t="shared" si="1"/>
        <v>1.0092337917485266</v>
      </c>
      <c r="E16" s="4"/>
      <c r="G16" s="35"/>
    </row>
    <row r="17" spans="1:7" ht="15" customHeight="1" x14ac:dyDescent="0.25">
      <c r="A17" s="9" t="s">
        <v>7</v>
      </c>
      <c r="B17" s="30">
        <v>10274</v>
      </c>
      <c r="C17" s="11">
        <f t="shared" si="0"/>
        <v>0.91288689896826947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9931</v>
      </c>
      <c r="C18" s="11">
        <f t="shared" si="0"/>
        <v>0.94441647366831138</v>
      </c>
      <c r="D18" s="11">
        <f t="shared" si="1"/>
        <v>1.0345383143691471</v>
      </c>
      <c r="E18" s="4"/>
      <c r="G18" s="35"/>
    </row>
    <row r="19" spans="1:7" ht="15" customHeight="1" x14ac:dyDescent="0.25">
      <c r="A19" s="9" t="s">
        <v>9</v>
      </c>
      <c r="B19" s="30">
        <v>10021</v>
      </c>
      <c r="C19" s="11">
        <f t="shared" si="0"/>
        <v>0.93593453747131028</v>
      </c>
      <c r="D19" s="11">
        <f t="shared" si="1"/>
        <v>1.0252469813391878</v>
      </c>
      <c r="E19" s="4"/>
      <c r="G19" s="35"/>
    </row>
    <row r="20" spans="1:7" ht="15" customHeight="1" x14ac:dyDescent="0.25">
      <c r="A20" s="9" t="s">
        <v>10</v>
      </c>
      <c r="B20" s="30">
        <v>9092</v>
      </c>
      <c r="C20" s="11">
        <f t="shared" si="0"/>
        <v>1.0315662120545535</v>
      </c>
      <c r="D20" s="11">
        <f t="shared" si="1"/>
        <v>1.1300043994720634</v>
      </c>
      <c r="E20" s="4"/>
      <c r="G20" s="35"/>
    </row>
    <row r="21" spans="1:7" ht="15" customHeight="1" x14ac:dyDescent="0.25">
      <c r="A21" s="9" t="s">
        <v>11</v>
      </c>
      <c r="B21" s="30">
        <v>8594</v>
      </c>
      <c r="C21" s="11">
        <f t="shared" si="0"/>
        <v>1.0913427973004421</v>
      </c>
      <c r="D21" s="11">
        <f t="shared" si="1"/>
        <v>1.1954852222480801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9379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10274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157</v>
      </c>
      <c r="C3" s="4"/>
      <c r="D3" s="4"/>
      <c r="E3" s="4"/>
    </row>
    <row r="4" spans="1:7" ht="15" customHeight="1" x14ac:dyDescent="0.25">
      <c r="A4" s="4" t="s">
        <v>132</v>
      </c>
      <c r="B4" s="5" t="s">
        <v>107</v>
      </c>
      <c r="C4" s="4"/>
      <c r="D4" s="4"/>
      <c r="E4" s="4"/>
    </row>
    <row r="5" spans="1:7" ht="15" customHeight="1" x14ac:dyDescent="0.25">
      <c r="A5" s="4" t="s">
        <v>144</v>
      </c>
      <c r="B5" s="3" t="s">
        <v>262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14154</v>
      </c>
      <c r="C10" s="11">
        <f>B$23/B10</f>
        <v>1.1863077575243748</v>
      </c>
      <c r="D10" s="11">
        <f>B$24/B10</f>
        <v>1.403631482266497</v>
      </c>
      <c r="E10" s="4"/>
      <c r="G10" s="35"/>
    </row>
    <row r="11" spans="1:7" ht="15" customHeight="1" x14ac:dyDescent="0.25">
      <c r="A11" s="9" t="s">
        <v>1</v>
      </c>
      <c r="B11" s="30">
        <v>14839</v>
      </c>
      <c r="C11" s="11">
        <f>B$23/B11</f>
        <v>1.131545252375497</v>
      </c>
      <c r="D11" s="11">
        <f>B$24/B11</f>
        <v>1.3388368488442617</v>
      </c>
      <c r="E11" s="4"/>
      <c r="G11" s="35"/>
    </row>
    <row r="12" spans="1:7" ht="15" customHeight="1" x14ac:dyDescent="0.25">
      <c r="A12" s="9" t="s">
        <v>2</v>
      </c>
      <c r="B12" s="30">
        <v>15479</v>
      </c>
      <c r="C12" s="11">
        <f t="shared" ref="C12:C21" si="0">B$23/B12</f>
        <v>1.0847599974158537</v>
      </c>
      <c r="D12" s="11">
        <f t="shared" ref="D12:D21" si="1">B$24/B12</f>
        <v>1.2834808450158279</v>
      </c>
      <c r="E12" s="4"/>
      <c r="G12" s="35"/>
    </row>
    <row r="13" spans="1:7" ht="15" customHeight="1" x14ac:dyDescent="0.25">
      <c r="A13" s="9" t="s">
        <v>3</v>
      </c>
      <c r="B13" s="30">
        <v>16453</v>
      </c>
      <c r="C13" s="11">
        <f t="shared" si="0"/>
        <v>1.0205433659514982</v>
      </c>
      <c r="D13" s="11">
        <f t="shared" si="1"/>
        <v>1.2075001519479731</v>
      </c>
      <c r="E13" s="4"/>
      <c r="G13" s="35"/>
    </row>
    <row r="14" spans="1:7" ht="15" customHeight="1" x14ac:dyDescent="0.25">
      <c r="A14" s="9" t="s">
        <v>4</v>
      </c>
      <c r="B14" s="30">
        <v>17955</v>
      </c>
      <c r="C14" s="11">
        <f t="shared" si="0"/>
        <v>0.93517126148705099</v>
      </c>
      <c r="D14" s="11">
        <f t="shared" si="1"/>
        <v>1.1064884433305486</v>
      </c>
      <c r="E14" s="4"/>
      <c r="G14" s="35"/>
    </row>
    <row r="15" spans="1:7" ht="15" customHeight="1" x14ac:dyDescent="0.25">
      <c r="A15" s="9" t="s">
        <v>5</v>
      </c>
      <c r="B15" s="30">
        <v>19114</v>
      </c>
      <c r="C15" s="11">
        <f t="shared" si="0"/>
        <v>0.87846604583028143</v>
      </c>
      <c r="D15" s="11">
        <f t="shared" si="1"/>
        <v>1.0393952077011614</v>
      </c>
      <c r="E15" s="4"/>
      <c r="G15" s="35"/>
    </row>
    <row r="16" spans="1:7" ht="15" customHeight="1" x14ac:dyDescent="0.25">
      <c r="A16" s="9" t="s">
        <v>6</v>
      </c>
      <c r="B16" s="30">
        <v>19867</v>
      </c>
      <c r="C16" s="11">
        <f t="shared" si="0"/>
        <v>0.84517038304726433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30">
        <v>18553</v>
      </c>
      <c r="C17" s="11">
        <f t="shared" si="0"/>
        <v>0.90502883630679676</v>
      </c>
      <c r="D17" s="11">
        <f t="shared" si="1"/>
        <v>1.0708241254783593</v>
      </c>
      <c r="E17" s="4"/>
      <c r="G17" s="35"/>
    </row>
    <row r="18" spans="1:7" ht="15" customHeight="1" x14ac:dyDescent="0.25">
      <c r="A18" s="9" t="s">
        <v>8</v>
      </c>
      <c r="B18" s="30">
        <v>17412</v>
      </c>
      <c r="C18" s="11">
        <f t="shared" si="0"/>
        <v>0.96433494141971055</v>
      </c>
      <c r="D18" s="11">
        <f t="shared" si="1"/>
        <v>1.1409947162876177</v>
      </c>
      <c r="E18" s="4"/>
      <c r="G18" s="35"/>
    </row>
    <row r="19" spans="1:7" ht="15" customHeight="1" x14ac:dyDescent="0.25">
      <c r="A19" s="9" t="s">
        <v>9</v>
      </c>
      <c r="B19" s="30">
        <v>17078</v>
      </c>
      <c r="C19" s="11">
        <f t="shared" si="0"/>
        <v>0.98319475348401453</v>
      </c>
      <c r="D19" s="11">
        <f t="shared" si="1"/>
        <v>1.1633095210211968</v>
      </c>
      <c r="E19" s="4"/>
      <c r="G19" s="35"/>
    </row>
    <row r="20" spans="1:7" ht="15" customHeight="1" x14ac:dyDescent="0.25">
      <c r="A20" s="9" t="s">
        <v>10</v>
      </c>
      <c r="B20" s="30">
        <v>15467</v>
      </c>
      <c r="C20" s="11">
        <f t="shared" si="0"/>
        <v>1.0856016034137195</v>
      </c>
      <c r="D20" s="11">
        <f t="shared" si="1"/>
        <v>1.2844766276588866</v>
      </c>
      <c r="E20" s="4"/>
      <c r="G20" s="35"/>
    </row>
    <row r="21" spans="1:7" ht="15" customHeight="1" x14ac:dyDescent="0.25">
      <c r="A21" s="9" t="s">
        <v>11</v>
      </c>
      <c r="B21" s="30">
        <v>15081</v>
      </c>
      <c r="C21" s="11">
        <f t="shared" si="0"/>
        <v>1.1133877063855182</v>
      </c>
      <c r="D21" s="11">
        <f t="shared" si="1"/>
        <v>1.317352960679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16791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19867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157</v>
      </c>
      <c r="C3" s="4"/>
      <c r="D3" s="4"/>
      <c r="E3" s="4"/>
    </row>
    <row r="4" spans="1:7" ht="15" customHeight="1" x14ac:dyDescent="0.25">
      <c r="A4" s="4" t="s">
        <v>132</v>
      </c>
      <c r="B4" s="5" t="s">
        <v>55</v>
      </c>
      <c r="C4" s="4"/>
      <c r="D4" s="4"/>
      <c r="E4" s="4"/>
    </row>
    <row r="5" spans="1:7" ht="15" customHeight="1" x14ac:dyDescent="0.25">
      <c r="A5" s="4" t="s">
        <v>144</v>
      </c>
      <c r="B5" s="3" t="s">
        <v>261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18" t="s">
        <v>274</v>
      </c>
      <c r="B10" s="17" t="s">
        <v>195</v>
      </c>
      <c r="C10" s="20" t="e">
        <f>B$23/B10</f>
        <v>#VALUE!</v>
      </c>
      <c r="D10" s="20" t="e">
        <f>B$24/B10</f>
        <v>#VALUE!</v>
      </c>
      <c r="E10" s="4"/>
    </row>
    <row r="11" spans="1:7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7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7" ht="15" customHeight="1" x14ac:dyDescent="0.25">
      <c r="A13" s="9" t="s">
        <v>3</v>
      </c>
      <c r="B13" s="30">
        <v>42082</v>
      </c>
      <c r="C13" s="11">
        <f t="shared" si="0"/>
        <v>1.157193099187301</v>
      </c>
      <c r="D13" s="11">
        <f t="shared" si="1"/>
        <v>1.3498883132930943</v>
      </c>
      <c r="E13" s="4"/>
      <c r="G13" s="35"/>
    </row>
    <row r="14" spans="1:7" ht="15" customHeight="1" x14ac:dyDescent="0.25">
      <c r="A14" s="9" t="s">
        <v>4</v>
      </c>
      <c r="B14" s="30">
        <v>47312</v>
      </c>
      <c r="C14" s="11">
        <f t="shared" si="0"/>
        <v>1.0292737571863375</v>
      </c>
      <c r="D14" s="11">
        <f t="shared" si="1"/>
        <v>1.2006679066621575</v>
      </c>
      <c r="E14" s="4"/>
      <c r="G14" s="35"/>
    </row>
    <row r="15" spans="1:7" ht="15" customHeight="1" x14ac:dyDescent="0.25">
      <c r="A15" s="9" t="s">
        <v>5</v>
      </c>
      <c r="B15" s="30">
        <v>51506</v>
      </c>
      <c r="C15" s="11">
        <f t="shared" si="0"/>
        <v>0.94546266454393668</v>
      </c>
      <c r="D15" s="11">
        <f t="shared" si="1"/>
        <v>1.1029006329359685</v>
      </c>
      <c r="E15" s="4"/>
      <c r="G15" s="35"/>
    </row>
    <row r="16" spans="1:7" ht="15" customHeight="1" x14ac:dyDescent="0.25">
      <c r="A16" s="9" t="s">
        <v>6</v>
      </c>
      <c r="B16" s="30">
        <v>55713</v>
      </c>
      <c r="C16" s="11">
        <f t="shared" si="0"/>
        <v>0.87406888876922806</v>
      </c>
      <c r="D16" s="11">
        <f t="shared" si="1"/>
        <v>1.0196184014502898</v>
      </c>
      <c r="E16" s="4"/>
      <c r="G16" s="35"/>
    </row>
    <row r="17" spans="1:7" ht="15" customHeight="1" x14ac:dyDescent="0.25">
      <c r="A17" s="9" t="s">
        <v>7</v>
      </c>
      <c r="B17" s="30">
        <v>56806</v>
      </c>
      <c r="C17" s="11">
        <f t="shared" si="0"/>
        <v>0.85725099461324505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49994</v>
      </c>
      <c r="C18" s="11">
        <f t="shared" si="0"/>
        <v>0.97405688682641922</v>
      </c>
      <c r="D18" s="11">
        <f t="shared" si="1"/>
        <v>1.1362563507620915</v>
      </c>
      <c r="E18" s="4"/>
      <c r="G18" s="35"/>
    </row>
    <row r="19" spans="1:7" ht="15" customHeight="1" x14ac:dyDescent="0.25">
      <c r="A19" s="9" t="s">
        <v>9</v>
      </c>
      <c r="B19" s="30">
        <v>50051</v>
      </c>
      <c r="C19" s="11">
        <f t="shared" si="0"/>
        <v>0.97294759345467619</v>
      </c>
      <c r="D19" s="11">
        <f t="shared" si="1"/>
        <v>1.1349623384148169</v>
      </c>
      <c r="E19" s="4"/>
      <c r="G19" s="35"/>
    </row>
    <row r="20" spans="1:7" ht="15" customHeight="1" x14ac:dyDescent="0.25">
      <c r="A20" s="27" t="s">
        <v>10</v>
      </c>
      <c r="B20" s="30">
        <v>43227</v>
      </c>
      <c r="C20" s="29">
        <f t="shared" si="0"/>
        <v>1.1265412820690772</v>
      </c>
      <c r="D20" s="29">
        <f t="shared" si="1"/>
        <v>1.3141323709718462</v>
      </c>
      <c r="E20" s="4"/>
      <c r="G20" s="35"/>
    </row>
    <row r="21" spans="1:7" ht="15" customHeight="1" x14ac:dyDescent="0.25">
      <c r="A21" s="27" t="s">
        <v>11</v>
      </c>
      <c r="B21" s="30">
        <v>40637</v>
      </c>
      <c r="C21" s="29">
        <f t="shared" si="0"/>
        <v>1.1983414129980068</v>
      </c>
      <c r="D21" s="29">
        <f t="shared" si="1"/>
        <v>1.3978886236680856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48697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56806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13"/>
      <c r="C26" s="13"/>
      <c r="D26" s="4"/>
      <c r="E26" s="4"/>
    </row>
    <row r="27" spans="1:7" ht="15" customHeight="1" x14ac:dyDescent="0.25">
      <c r="A27" s="13" t="s">
        <v>277</v>
      </c>
      <c r="B27" s="17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157</v>
      </c>
      <c r="C3" s="4"/>
      <c r="D3" s="4"/>
      <c r="E3" s="4"/>
    </row>
    <row r="4" spans="1:7" ht="15" customHeight="1" x14ac:dyDescent="0.25">
      <c r="A4" s="4" t="s">
        <v>132</v>
      </c>
      <c r="B4" s="5" t="s">
        <v>57</v>
      </c>
      <c r="C4" s="4"/>
      <c r="D4" s="4"/>
      <c r="E4" s="4"/>
    </row>
    <row r="5" spans="1:7" ht="15" customHeight="1" x14ac:dyDescent="0.25">
      <c r="A5" s="4" t="s">
        <v>144</v>
      </c>
      <c r="B5" s="3" t="s">
        <v>260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67744</v>
      </c>
      <c r="C10" s="11">
        <f>B$23/B10</f>
        <v>1.141532829475673</v>
      </c>
      <c r="D10" s="11">
        <f>B$24/B10</f>
        <v>1.3144485120453473</v>
      </c>
      <c r="E10" s="4"/>
      <c r="G10" s="35"/>
    </row>
    <row r="11" spans="1:7" ht="15" customHeight="1" x14ac:dyDescent="0.25">
      <c r="A11" s="9" t="s">
        <v>1</v>
      </c>
      <c r="B11" s="30">
        <v>72334</v>
      </c>
      <c r="C11" s="11">
        <f>B$23/B11</f>
        <v>1.0690961373627892</v>
      </c>
      <c r="D11" s="11">
        <f>B$24/B11</f>
        <v>1.2310393452594908</v>
      </c>
      <c r="E11" s="4"/>
      <c r="G11" s="35"/>
    </row>
    <row r="12" spans="1:7" ht="15" customHeight="1" x14ac:dyDescent="0.25">
      <c r="A12" s="9" t="s">
        <v>2</v>
      </c>
      <c r="B12" s="30">
        <v>72987</v>
      </c>
      <c r="C12" s="11">
        <f t="shared" ref="C12:C21" si="0">B$23/B12</f>
        <v>1.0595311493827668</v>
      </c>
      <c r="D12" s="11">
        <f t="shared" ref="D12:D21" si="1">B$24/B12</f>
        <v>1.2200254839902998</v>
      </c>
      <c r="E12" s="4"/>
      <c r="G12" s="35"/>
    </row>
    <row r="13" spans="1:7" ht="15" customHeight="1" x14ac:dyDescent="0.25">
      <c r="A13" s="9" t="s">
        <v>3</v>
      </c>
      <c r="B13" s="30">
        <v>74238</v>
      </c>
      <c r="C13" s="11">
        <f t="shared" si="0"/>
        <v>1.0416767693095181</v>
      </c>
      <c r="D13" s="11">
        <f t="shared" si="1"/>
        <v>1.1994665804574476</v>
      </c>
      <c r="E13" s="4"/>
      <c r="G13" s="35"/>
    </row>
    <row r="14" spans="1:7" ht="15" customHeight="1" x14ac:dyDescent="0.25">
      <c r="A14" s="9" t="s">
        <v>4</v>
      </c>
      <c r="B14" s="30">
        <v>79800</v>
      </c>
      <c r="C14" s="11">
        <f t="shared" si="0"/>
        <v>0.96907268170426064</v>
      </c>
      <c r="D14" s="11">
        <f t="shared" si="1"/>
        <v>1.1158646616541354</v>
      </c>
      <c r="E14" s="4"/>
      <c r="G14" s="35"/>
    </row>
    <row r="15" spans="1:7" ht="15" customHeight="1" x14ac:dyDescent="0.25">
      <c r="A15" s="9" t="s">
        <v>5</v>
      </c>
      <c r="B15" s="30">
        <v>84252</v>
      </c>
      <c r="C15" s="11">
        <f t="shared" si="0"/>
        <v>0.91786545126525187</v>
      </c>
      <c r="D15" s="11">
        <f t="shared" si="1"/>
        <v>1.0569007263922519</v>
      </c>
      <c r="E15" s="4"/>
      <c r="G15" s="35"/>
    </row>
    <row r="16" spans="1:7" ht="15" customHeight="1" x14ac:dyDescent="0.25">
      <c r="A16" s="9" t="s">
        <v>6</v>
      </c>
      <c r="B16" s="30">
        <v>87672</v>
      </c>
      <c r="C16" s="11">
        <f t="shared" si="0"/>
        <v>0.88206040697143895</v>
      </c>
      <c r="D16" s="11">
        <f t="shared" si="1"/>
        <v>1.0156720503695593</v>
      </c>
      <c r="E16" s="4"/>
      <c r="G16" s="35"/>
    </row>
    <row r="17" spans="1:7" ht="15" customHeight="1" x14ac:dyDescent="0.25">
      <c r="A17" s="9" t="s">
        <v>7</v>
      </c>
      <c r="B17" s="30">
        <v>89046</v>
      </c>
      <c r="C17" s="11">
        <f t="shared" si="0"/>
        <v>0.86845001459919591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79019</v>
      </c>
      <c r="C18" s="11">
        <f t="shared" si="0"/>
        <v>0.97865070426100054</v>
      </c>
      <c r="D18" s="11">
        <f t="shared" si="1"/>
        <v>1.1268935319353572</v>
      </c>
      <c r="E18" s="4"/>
      <c r="G18" s="35"/>
    </row>
    <row r="19" spans="1:7" ht="15" customHeight="1" x14ac:dyDescent="0.25">
      <c r="A19" s="9" t="s">
        <v>9</v>
      </c>
      <c r="B19" s="30">
        <v>81716</v>
      </c>
      <c r="C19" s="11">
        <f t="shared" si="0"/>
        <v>0.9463507758578491</v>
      </c>
      <c r="D19" s="11">
        <f t="shared" si="1"/>
        <v>1.0897009153654118</v>
      </c>
      <c r="E19" s="4"/>
      <c r="G19" s="35"/>
    </row>
    <row r="20" spans="1:7" ht="15" customHeight="1" x14ac:dyDescent="0.25">
      <c r="A20" s="9" t="s">
        <v>10</v>
      </c>
      <c r="B20" s="30">
        <v>70811</v>
      </c>
      <c r="C20" s="11">
        <f t="shared" si="0"/>
        <v>1.0920902119727161</v>
      </c>
      <c r="D20" s="11">
        <f t="shared" si="1"/>
        <v>1.2575164875513691</v>
      </c>
      <c r="E20" s="4"/>
      <c r="G20" s="35"/>
    </row>
    <row r="21" spans="1:7" ht="15" customHeight="1" x14ac:dyDescent="0.25">
      <c r="A21" s="9" t="s">
        <v>11</v>
      </c>
      <c r="B21" s="30">
        <v>65494</v>
      </c>
      <c r="C21" s="11">
        <f t="shared" si="0"/>
        <v>1.1807493816227441</v>
      </c>
      <c r="D21" s="11">
        <f t="shared" si="1"/>
        <v>1.3596054600421412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77332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89046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157</v>
      </c>
      <c r="C3" s="4"/>
      <c r="D3" s="4"/>
      <c r="E3" s="4"/>
    </row>
    <row r="4" spans="1:8" ht="15" customHeight="1" x14ac:dyDescent="0.25">
      <c r="A4" s="4" t="s">
        <v>132</v>
      </c>
      <c r="B4" s="5" t="s">
        <v>58</v>
      </c>
      <c r="C4" s="4"/>
      <c r="D4" s="4"/>
      <c r="E4" s="4"/>
    </row>
    <row r="5" spans="1:8" ht="15" customHeight="1" x14ac:dyDescent="0.25">
      <c r="A5" s="4" t="s">
        <v>144</v>
      </c>
      <c r="B5" s="3" t="s">
        <v>259</v>
      </c>
      <c r="C5" s="4"/>
      <c r="D5" s="4"/>
      <c r="E5" s="4"/>
    </row>
    <row r="6" spans="1:8" ht="15" customHeight="1" x14ac:dyDescent="0.25">
      <c r="A6" s="4" t="s">
        <v>145</v>
      </c>
      <c r="B6" s="7">
        <v>3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33863</v>
      </c>
      <c r="C10" s="11">
        <f>B$23/B10</f>
        <v>1.1410979535185897</v>
      </c>
      <c r="D10" s="11">
        <f>B$24/B10</f>
        <v>1.2383427339574167</v>
      </c>
      <c r="E10" s="4"/>
      <c r="H10" s="35"/>
    </row>
    <row r="11" spans="1:8" ht="15" customHeight="1" x14ac:dyDescent="0.25">
      <c r="A11" s="9" t="s">
        <v>1</v>
      </c>
      <c r="B11" s="30">
        <v>35419</v>
      </c>
      <c r="C11" s="11">
        <f>B$23/B11</f>
        <v>1.0909681244529772</v>
      </c>
      <c r="D11" s="11">
        <f>B$24/B11</f>
        <v>1.1839408227222676</v>
      </c>
      <c r="E11" s="4"/>
      <c r="H11" s="35"/>
    </row>
    <row r="12" spans="1:8" ht="15" customHeight="1" x14ac:dyDescent="0.25">
      <c r="A12" s="9" t="s">
        <v>2</v>
      </c>
      <c r="B12" s="30">
        <v>36565</v>
      </c>
      <c r="C12" s="11">
        <f t="shared" ref="C12:C21" si="0">B$23/B12</f>
        <v>1.0567756050868318</v>
      </c>
      <c r="D12" s="11">
        <f t="shared" ref="D12:D21" si="1">B$24/B12</f>
        <v>1.1468344044851635</v>
      </c>
      <c r="E12" s="4"/>
      <c r="H12" s="35"/>
    </row>
    <row r="13" spans="1:8" ht="15" customHeight="1" x14ac:dyDescent="0.25">
      <c r="A13" s="9" t="s">
        <v>3</v>
      </c>
      <c r="B13" s="30">
        <v>38821</v>
      </c>
      <c r="C13" s="11">
        <f t="shared" si="0"/>
        <v>0.9953633342778393</v>
      </c>
      <c r="D13" s="11">
        <f t="shared" si="1"/>
        <v>1.0801885577393679</v>
      </c>
      <c r="E13" s="4"/>
      <c r="H13" s="35"/>
    </row>
    <row r="14" spans="1:8" ht="15" customHeight="1" x14ac:dyDescent="0.25">
      <c r="A14" s="9" t="s">
        <v>4</v>
      </c>
      <c r="B14" s="30">
        <v>40980</v>
      </c>
      <c r="C14" s="11">
        <f t="shared" si="0"/>
        <v>0.94292337725719866</v>
      </c>
      <c r="D14" s="11">
        <f t="shared" si="1"/>
        <v>1.0232796486090776</v>
      </c>
      <c r="E14" s="4"/>
      <c r="H14" s="35"/>
    </row>
    <row r="15" spans="1:8" ht="15" customHeight="1" x14ac:dyDescent="0.25">
      <c r="A15" s="9" t="s">
        <v>5</v>
      </c>
      <c r="B15" s="30">
        <v>41410</v>
      </c>
      <c r="C15" s="11">
        <f t="shared" si="0"/>
        <v>0.93313209369717465</v>
      </c>
      <c r="D15" s="11">
        <f t="shared" si="1"/>
        <v>1.0126539483216614</v>
      </c>
      <c r="E15" s="4"/>
      <c r="H15" s="35"/>
    </row>
    <row r="16" spans="1:8" ht="15" customHeight="1" x14ac:dyDescent="0.25">
      <c r="A16" s="9" t="s">
        <v>6</v>
      </c>
      <c r="B16" s="30">
        <v>41642</v>
      </c>
      <c r="C16" s="11">
        <f t="shared" si="0"/>
        <v>0.9279333365352288</v>
      </c>
      <c r="D16" s="11">
        <f t="shared" si="1"/>
        <v>1.0070121511935066</v>
      </c>
      <c r="E16" s="4"/>
      <c r="H16" s="35"/>
    </row>
    <row r="17" spans="1:8" ht="15" customHeight="1" x14ac:dyDescent="0.25">
      <c r="A17" s="9" t="s">
        <v>7</v>
      </c>
      <c r="B17" s="30">
        <v>41934</v>
      </c>
      <c r="C17" s="11">
        <f t="shared" si="0"/>
        <v>0.92147183669576005</v>
      </c>
      <c r="D17" s="11">
        <f t="shared" si="1"/>
        <v>1</v>
      </c>
      <c r="E17" s="4"/>
      <c r="H17" s="35"/>
    </row>
    <row r="18" spans="1:8" ht="15" customHeight="1" x14ac:dyDescent="0.25">
      <c r="A18" s="9" t="s">
        <v>8</v>
      </c>
      <c r="B18" s="30">
        <v>40222</v>
      </c>
      <c r="C18" s="11">
        <f t="shared" si="0"/>
        <v>0.96069315300084535</v>
      </c>
      <c r="D18" s="11">
        <f t="shared" si="1"/>
        <v>1.0425637710705584</v>
      </c>
      <c r="E18" s="4"/>
      <c r="H18" s="35"/>
    </row>
    <row r="19" spans="1:8" ht="15" customHeight="1" x14ac:dyDescent="0.25">
      <c r="A19" s="9" t="s">
        <v>9</v>
      </c>
      <c r="B19" s="30">
        <v>40150</v>
      </c>
      <c r="C19" s="11">
        <f t="shared" si="0"/>
        <v>0.96241594022415944</v>
      </c>
      <c r="D19" s="11">
        <f t="shared" si="1"/>
        <v>1.0444333748443337</v>
      </c>
      <c r="E19" s="4"/>
      <c r="H19" s="35"/>
    </row>
    <row r="20" spans="1:8" ht="15" customHeight="1" x14ac:dyDescent="0.25">
      <c r="A20" s="9" t="s">
        <v>10</v>
      </c>
      <c r="B20" s="30">
        <v>37327</v>
      </c>
      <c r="C20" s="11">
        <f t="shared" si="0"/>
        <v>1.035202400407212</v>
      </c>
      <c r="D20" s="11">
        <f t="shared" si="1"/>
        <v>1.1234227234977363</v>
      </c>
      <c r="E20" s="4"/>
      <c r="H20" s="35"/>
    </row>
    <row r="21" spans="1:8" ht="15" customHeight="1" x14ac:dyDescent="0.25">
      <c r="A21" s="9" t="s">
        <v>11</v>
      </c>
      <c r="B21" s="30">
        <v>35258</v>
      </c>
      <c r="C21" s="11">
        <f t="shared" si="0"/>
        <v>1.0959498553519769</v>
      </c>
      <c r="D21" s="11">
        <f t="shared" si="1"/>
        <v>1.1893470985308299</v>
      </c>
      <c r="E21" s="4"/>
      <c r="H21" s="35"/>
    </row>
    <row r="22" spans="1:8" ht="15" customHeight="1" x14ac:dyDescent="0.25">
      <c r="A22" s="16"/>
      <c r="B22" s="16"/>
      <c r="C22" s="16"/>
      <c r="D22" s="16"/>
      <c r="E22" s="4"/>
    </row>
    <row r="23" spans="1:8" ht="15" customHeight="1" x14ac:dyDescent="0.25">
      <c r="A23" s="4" t="s">
        <v>178</v>
      </c>
      <c r="B23" s="6">
        <v>38641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41934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157</v>
      </c>
      <c r="C3" s="4"/>
      <c r="D3" s="4"/>
      <c r="E3" s="4"/>
    </row>
    <row r="4" spans="1:7" ht="15" customHeight="1" x14ac:dyDescent="0.25">
      <c r="A4" s="4" t="s">
        <v>132</v>
      </c>
      <c r="B4" s="5" t="s">
        <v>108</v>
      </c>
      <c r="C4" s="4"/>
      <c r="D4" s="4"/>
      <c r="E4" s="4"/>
    </row>
    <row r="5" spans="1:7" ht="15" customHeight="1" x14ac:dyDescent="0.25">
      <c r="A5" s="4" t="s">
        <v>144</v>
      </c>
      <c r="B5" s="3" t="s">
        <v>158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10558</v>
      </c>
      <c r="C10" s="11">
        <f>B$23/B10</f>
        <v>1.0824019700700891</v>
      </c>
      <c r="D10" s="11">
        <f>B$24/B10</f>
        <v>1.1372419018753552</v>
      </c>
      <c r="E10" s="4"/>
      <c r="G10" s="35"/>
    </row>
    <row r="11" spans="1:7" ht="15" customHeight="1" x14ac:dyDescent="0.25">
      <c r="A11" s="9" t="s">
        <v>1</v>
      </c>
      <c r="B11" s="30">
        <v>10760</v>
      </c>
      <c r="C11" s="11">
        <f>B$23/B11</f>
        <v>1.062081784386617</v>
      </c>
      <c r="D11" s="11">
        <f>B$24/B11</f>
        <v>1.1158921933085502</v>
      </c>
      <c r="E11" s="4"/>
      <c r="G11" s="35"/>
    </row>
    <row r="12" spans="1:7" ht="15" customHeight="1" x14ac:dyDescent="0.25">
      <c r="A12" s="9" t="s">
        <v>2</v>
      </c>
      <c r="B12" s="30">
        <v>11047</v>
      </c>
      <c r="C12" s="11">
        <f t="shared" ref="C12:C21" si="0">B$23/B12</f>
        <v>1.0344890015388792</v>
      </c>
      <c r="D12" s="11">
        <f t="shared" ref="D12:D21" si="1">B$24/B12</f>
        <v>1.0869014212003258</v>
      </c>
      <c r="E12" s="4"/>
      <c r="G12" s="35"/>
    </row>
    <row r="13" spans="1:7" ht="15" customHeight="1" x14ac:dyDescent="0.25">
      <c r="A13" s="9" t="s">
        <v>3</v>
      </c>
      <c r="B13" s="30">
        <v>11430</v>
      </c>
      <c r="C13" s="11">
        <f t="shared" si="0"/>
        <v>0.99982502187226596</v>
      </c>
      <c r="D13" s="11">
        <f t="shared" si="1"/>
        <v>1.0504811898512685</v>
      </c>
      <c r="E13" s="4"/>
      <c r="G13" s="35"/>
    </row>
    <row r="14" spans="1:7" ht="15" customHeight="1" x14ac:dyDescent="0.25">
      <c r="A14" s="9" t="s">
        <v>4</v>
      </c>
      <c r="B14" s="30">
        <v>12007</v>
      </c>
      <c r="C14" s="11">
        <f t="shared" si="0"/>
        <v>0.95177812942450235</v>
      </c>
      <c r="D14" s="11">
        <f t="shared" si="1"/>
        <v>1</v>
      </c>
      <c r="E14" s="4"/>
      <c r="G14" s="35"/>
    </row>
    <row r="15" spans="1:7" ht="15" customHeight="1" x14ac:dyDescent="0.25">
      <c r="A15" s="9" t="s">
        <v>5</v>
      </c>
      <c r="B15" s="30">
        <v>11931</v>
      </c>
      <c r="C15" s="11">
        <f t="shared" si="0"/>
        <v>0.95784091861537168</v>
      </c>
      <c r="D15" s="11">
        <f t="shared" si="1"/>
        <v>1.0063699606068226</v>
      </c>
      <c r="E15" s="4"/>
      <c r="G15" s="35"/>
    </row>
    <row r="16" spans="1:7" ht="15" customHeight="1" x14ac:dyDescent="0.25">
      <c r="A16" s="9" t="s">
        <v>6</v>
      </c>
      <c r="B16" s="30">
        <v>11872</v>
      </c>
      <c r="C16" s="11">
        <f t="shared" si="0"/>
        <v>0.96260107816711593</v>
      </c>
      <c r="D16" s="11">
        <f t="shared" si="1"/>
        <v>1.011371293800539</v>
      </c>
      <c r="E16" s="4"/>
      <c r="G16" s="35"/>
    </row>
    <row r="17" spans="1:7" ht="15" customHeight="1" x14ac:dyDescent="0.25">
      <c r="A17" s="9" t="s">
        <v>7</v>
      </c>
      <c r="B17" s="30">
        <v>11908</v>
      </c>
      <c r="C17" s="11">
        <f t="shared" si="0"/>
        <v>0.95969096405777632</v>
      </c>
      <c r="D17" s="11">
        <f t="shared" si="1"/>
        <v>1.0083137386630836</v>
      </c>
      <c r="E17" s="4"/>
      <c r="G17" s="35"/>
    </row>
    <row r="18" spans="1:7" ht="15" customHeight="1" x14ac:dyDescent="0.25">
      <c r="A18" s="9" t="s">
        <v>8</v>
      </c>
      <c r="B18" s="30">
        <v>11788</v>
      </c>
      <c r="C18" s="11">
        <f t="shared" si="0"/>
        <v>0.96946046827281984</v>
      </c>
      <c r="D18" s="11">
        <f t="shared" si="1"/>
        <v>1.0185782151340346</v>
      </c>
      <c r="E18" s="4"/>
      <c r="G18" s="35"/>
    </row>
    <row r="19" spans="1:7" ht="15" customHeight="1" x14ac:dyDescent="0.25">
      <c r="A19" s="9" t="s">
        <v>9</v>
      </c>
      <c r="B19" s="30">
        <v>11737</v>
      </c>
      <c r="C19" s="11">
        <f t="shared" si="0"/>
        <v>0.97367299991479939</v>
      </c>
      <c r="D19" s="11">
        <f t="shared" si="1"/>
        <v>1.0230041748317287</v>
      </c>
      <c r="E19" s="4"/>
      <c r="G19" s="35"/>
    </row>
    <row r="20" spans="1:7" ht="15" customHeight="1" x14ac:dyDescent="0.25">
      <c r="A20" s="9" t="s">
        <v>10</v>
      </c>
      <c r="B20" s="30">
        <v>11122</v>
      </c>
      <c r="C20" s="11">
        <f t="shared" si="0"/>
        <v>1.0275130372235211</v>
      </c>
      <c r="D20" s="11">
        <f t="shared" si="1"/>
        <v>1.0795720194209675</v>
      </c>
      <c r="E20" s="4"/>
      <c r="G20" s="35"/>
    </row>
    <row r="21" spans="1:7" ht="15" customHeight="1" x14ac:dyDescent="0.25">
      <c r="A21" s="9" t="s">
        <v>11</v>
      </c>
      <c r="B21" s="30">
        <v>11004</v>
      </c>
      <c r="C21" s="11">
        <f t="shared" si="0"/>
        <v>1.0385314431115957</v>
      </c>
      <c r="D21" s="11">
        <f t="shared" si="1"/>
        <v>1.091148673209742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11428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12007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160</v>
      </c>
      <c r="C3" s="4"/>
      <c r="D3" s="4"/>
      <c r="E3" s="4"/>
    </row>
    <row r="4" spans="1:8" ht="15" customHeight="1" x14ac:dyDescent="0.25">
      <c r="A4" s="4" t="s">
        <v>132</v>
      </c>
      <c r="B4" s="5" t="s">
        <v>109</v>
      </c>
      <c r="C4" s="4"/>
      <c r="D4" s="4"/>
      <c r="E4" s="4"/>
    </row>
    <row r="5" spans="1:8" ht="15" customHeight="1" x14ac:dyDescent="0.25">
      <c r="A5" s="4" t="s">
        <v>144</v>
      </c>
      <c r="B5" s="3" t="s">
        <v>159</v>
      </c>
      <c r="C5" s="4"/>
      <c r="D5" s="4"/>
      <c r="E5" s="4"/>
    </row>
    <row r="6" spans="1:8" ht="15" customHeight="1" x14ac:dyDescent="0.25">
      <c r="A6" s="4" t="s">
        <v>145</v>
      </c>
      <c r="B6" s="7">
        <v>4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10029</v>
      </c>
      <c r="C10" s="11">
        <f>B$23/B10</f>
        <v>1.1067903081064911</v>
      </c>
      <c r="D10" s="11">
        <f>B$24/B10</f>
        <v>1.1814737261940373</v>
      </c>
      <c r="E10" s="4"/>
      <c r="H10" s="35"/>
    </row>
    <row r="11" spans="1:8" ht="15" customHeight="1" x14ac:dyDescent="0.25">
      <c r="A11" s="9" t="s">
        <v>1</v>
      </c>
      <c r="B11" s="30">
        <v>10191</v>
      </c>
      <c r="C11" s="11">
        <f>B$23/B11</f>
        <v>1.0891963497203414</v>
      </c>
      <c r="D11" s="11">
        <f>B$24/B11</f>
        <v>1.1626925718771466</v>
      </c>
      <c r="E11" s="4"/>
      <c r="H11" s="35"/>
    </row>
    <row r="12" spans="1:8" ht="15" customHeight="1" x14ac:dyDescent="0.25">
      <c r="A12" s="9" t="s">
        <v>2</v>
      </c>
      <c r="B12" s="30">
        <v>10505</v>
      </c>
      <c r="C12" s="11">
        <f t="shared" ref="C12:C21" si="0">B$23/B12</f>
        <v>1.0566396953831509</v>
      </c>
      <c r="D12" s="11">
        <f t="shared" ref="D12:D21" si="1">B$24/B12</f>
        <v>1.127939076630176</v>
      </c>
      <c r="E12" s="4"/>
      <c r="H12" s="35"/>
    </row>
    <row r="13" spans="1:8" ht="15" customHeight="1" x14ac:dyDescent="0.25">
      <c r="A13" s="9" t="s">
        <v>3</v>
      </c>
      <c r="B13" s="30">
        <v>10988</v>
      </c>
      <c r="C13" s="11">
        <f t="shared" si="0"/>
        <v>1.010192937750273</v>
      </c>
      <c r="D13" s="11">
        <f t="shared" si="1"/>
        <v>1.0783582089552239</v>
      </c>
      <c r="E13" s="4"/>
      <c r="H13" s="35"/>
    </row>
    <row r="14" spans="1:8" ht="15" customHeight="1" x14ac:dyDescent="0.25">
      <c r="A14" s="9" t="s">
        <v>4</v>
      </c>
      <c r="B14" s="30">
        <v>11844</v>
      </c>
      <c r="C14" s="11">
        <f t="shared" si="0"/>
        <v>0.9371833839918946</v>
      </c>
      <c r="D14" s="11">
        <f t="shared" si="1"/>
        <v>1.0004221546774739</v>
      </c>
      <c r="E14" s="4"/>
      <c r="H14" s="35"/>
    </row>
    <row r="15" spans="1:8" ht="15" customHeight="1" x14ac:dyDescent="0.25">
      <c r="A15" s="9" t="s">
        <v>5</v>
      </c>
      <c r="B15" s="30">
        <v>11849</v>
      </c>
      <c r="C15" s="11">
        <f t="shared" si="0"/>
        <v>0.93678791459194866</v>
      </c>
      <c r="D15" s="11">
        <f t="shared" si="1"/>
        <v>1</v>
      </c>
      <c r="E15" s="4"/>
      <c r="H15" s="35"/>
    </row>
    <row r="16" spans="1:8" ht="15" customHeight="1" x14ac:dyDescent="0.25">
      <c r="A16" s="9" t="s">
        <v>6</v>
      </c>
      <c r="B16" s="30">
        <v>11364</v>
      </c>
      <c r="C16" s="11">
        <f t="shared" si="0"/>
        <v>0.97676874340021125</v>
      </c>
      <c r="D16" s="11">
        <f t="shared" si="1"/>
        <v>1.0426786342837029</v>
      </c>
      <c r="E16" s="4"/>
      <c r="H16" s="35"/>
    </row>
    <row r="17" spans="1:8" ht="15" customHeight="1" x14ac:dyDescent="0.25">
      <c r="A17" s="9" t="s">
        <v>7</v>
      </c>
      <c r="B17" s="30">
        <v>11709</v>
      </c>
      <c r="C17" s="11">
        <f t="shared" si="0"/>
        <v>0.94798872662054834</v>
      </c>
      <c r="D17" s="11">
        <f t="shared" si="1"/>
        <v>1.011956614569989</v>
      </c>
      <c r="E17" s="4"/>
      <c r="H17" s="35"/>
    </row>
    <row r="18" spans="1:8" ht="15" customHeight="1" x14ac:dyDescent="0.25">
      <c r="A18" s="9" t="s">
        <v>8</v>
      </c>
      <c r="B18" s="30">
        <v>11765</v>
      </c>
      <c r="C18" s="11">
        <f t="shared" si="0"/>
        <v>0.94347641308967278</v>
      </c>
      <c r="D18" s="11">
        <f t="shared" si="1"/>
        <v>1.0071398215044625</v>
      </c>
      <c r="E18" s="4"/>
      <c r="H18" s="35"/>
    </row>
    <row r="19" spans="1:8" ht="15" customHeight="1" x14ac:dyDescent="0.25">
      <c r="A19" s="9" t="s">
        <v>9</v>
      </c>
      <c r="B19" s="30">
        <v>11611</v>
      </c>
      <c r="C19" s="11">
        <f t="shared" si="0"/>
        <v>0.95599000947377488</v>
      </c>
      <c r="D19" s="11">
        <f t="shared" si="1"/>
        <v>1.0204978038067349</v>
      </c>
      <c r="E19" s="4"/>
      <c r="H19" s="35"/>
    </row>
    <row r="20" spans="1:8" ht="15" customHeight="1" x14ac:dyDescent="0.25">
      <c r="A20" s="9" t="s">
        <v>10</v>
      </c>
      <c r="B20" s="30">
        <v>10873</v>
      </c>
      <c r="C20" s="11">
        <f t="shared" si="0"/>
        <v>1.0208774027407339</v>
      </c>
      <c r="D20" s="11">
        <f t="shared" si="1"/>
        <v>1.0897636346914374</v>
      </c>
      <c r="E20" s="4"/>
      <c r="H20" s="35"/>
    </row>
    <row r="21" spans="1:8" ht="15" customHeight="1" x14ac:dyDescent="0.25">
      <c r="A21" s="9" t="s">
        <v>11</v>
      </c>
      <c r="B21" s="30">
        <v>10493</v>
      </c>
      <c r="C21" s="11">
        <f t="shared" si="0"/>
        <v>1.0578480892023254</v>
      </c>
      <c r="D21" s="11">
        <f t="shared" si="1"/>
        <v>1.1292290098160678</v>
      </c>
      <c r="E21" s="4"/>
      <c r="H21" s="35"/>
    </row>
    <row r="22" spans="1:8" ht="15" customHeight="1" x14ac:dyDescent="0.25">
      <c r="A22" s="16"/>
      <c r="B22" s="16"/>
      <c r="C22" s="16"/>
      <c r="D22" s="16"/>
      <c r="E22" s="4"/>
    </row>
    <row r="23" spans="1:8" ht="15" customHeight="1" x14ac:dyDescent="0.25">
      <c r="A23" s="4" t="s">
        <v>178</v>
      </c>
      <c r="B23" s="6">
        <v>11100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11849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160</v>
      </c>
      <c r="C3" s="4"/>
      <c r="D3" s="4"/>
      <c r="E3" s="4"/>
    </row>
    <row r="4" spans="1:7" ht="15" customHeight="1" x14ac:dyDescent="0.25">
      <c r="A4" s="4" t="s">
        <v>132</v>
      </c>
      <c r="B4" s="5" t="s">
        <v>59</v>
      </c>
      <c r="C4" s="4"/>
      <c r="D4" s="4"/>
      <c r="E4" s="4"/>
    </row>
    <row r="5" spans="1:7" ht="15" customHeight="1" x14ac:dyDescent="0.25">
      <c r="A5" s="4" t="s">
        <v>144</v>
      </c>
      <c r="B5" s="3" t="s">
        <v>258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38034</v>
      </c>
      <c r="C10" s="11">
        <f>B$23/B10</f>
        <v>1.1338276279118684</v>
      </c>
      <c r="D10" s="11">
        <f>B$24/B10</f>
        <v>1.3038071199453121</v>
      </c>
      <c r="E10" s="4"/>
      <c r="G10" s="35"/>
    </row>
    <row r="11" spans="1:7" ht="15" customHeight="1" x14ac:dyDescent="0.25">
      <c r="A11" s="9" t="s">
        <v>1</v>
      </c>
      <c r="B11" s="30">
        <v>39773</v>
      </c>
      <c r="C11" s="11">
        <f>B$23/B11</f>
        <v>1.0842531365499208</v>
      </c>
      <c r="D11" s="11">
        <f>B$24/B11</f>
        <v>1.2468005933673598</v>
      </c>
      <c r="E11" s="4"/>
      <c r="G11" s="35"/>
    </row>
    <row r="12" spans="1:7" ht="15" customHeight="1" x14ac:dyDescent="0.25">
      <c r="A12" s="9" t="s">
        <v>2</v>
      </c>
      <c r="B12" s="30">
        <v>39705</v>
      </c>
      <c r="C12" s="11">
        <f t="shared" ref="C12:C21" si="0">B$23/B12</f>
        <v>1.086110061705075</v>
      </c>
      <c r="D12" s="11">
        <f t="shared" ref="D12:D21" si="1">B$24/B12</f>
        <v>1.2489359022793098</v>
      </c>
      <c r="E12" s="4"/>
      <c r="G12" s="35"/>
    </row>
    <row r="13" spans="1:7" ht="15" customHeight="1" x14ac:dyDescent="0.25">
      <c r="A13" s="9" t="s">
        <v>3</v>
      </c>
      <c r="B13" s="30">
        <v>40591</v>
      </c>
      <c r="C13" s="11">
        <f t="shared" si="0"/>
        <v>1.0624029957379715</v>
      </c>
      <c r="D13" s="11">
        <f t="shared" si="1"/>
        <v>1.2216747554876697</v>
      </c>
      <c r="E13" s="4"/>
      <c r="G13" s="35"/>
    </row>
    <row r="14" spans="1:7" ht="15" customHeight="1" x14ac:dyDescent="0.25">
      <c r="A14" s="9" t="s">
        <v>4</v>
      </c>
      <c r="B14" s="30">
        <v>43532</v>
      </c>
      <c r="C14" s="11">
        <f t="shared" si="0"/>
        <v>0.990627584305798</v>
      </c>
      <c r="D14" s="11">
        <f t="shared" si="1"/>
        <v>1.1391390241661306</v>
      </c>
      <c r="E14" s="4"/>
      <c r="G14" s="35"/>
    </row>
    <row r="15" spans="1:7" ht="15" customHeight="1" x14ac:dyDescent="0.25">
      <c r="A15" s="9" t="s">
        <v>5</v>
      </c>
      <c r="B15" s="30">
        <v>46018</v>
      </c>
      <c r="C15" s="11">
        <f t="shared" si="0"/>
        <v>0.937111565039767</v>
      </c>
      <c r="D15" s="11">
        <f t="shared" si="1"/>
        <v>1.0776000695380068</v>
      </c>
      <c r="E15" s="4"/>
      <c r="G15" s="35"/>
    </row>
    <row r="16" spans="1:7" ht="15" customHeight="1" x14ac:dyDescent="0.25">
      <c r="A16" s="9" t="s">
        <v>6</v>
      </c>
      <c r="B16" s="30">
        <v>48415</v>
      </c>
      <c r="C16" s="11">
        <f t="shared" si="0"/>
        <v>0.89071568728699779</v>
      </c>
      <c r="D16" s="11">
        <f t="shared" si="1"/>
        <v>1.0242486832593205</v>
      </c>
      <c r="E16" s="4"/>
      <c r="G16" s="35"/>
    </row>
    <row r="17" spans="1:7" ht="15" customHeight="1" x14ac:dyDescent="0.25">
      <c r="A17" s="9" t="s">
        <v>7</v>
      </c>
      <c r="B17" s="30">
        <v>49589</v>
      </c>
      <c r="C17" s="11">
        <f t="shared" si="0"/>
        <v>0.86962834499586605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44908</v>
      </c>
      <c r="C18" s="11">
        <f t="shared" si="0"/>
        <v>0.96027433864790235</v>
      </c>
      <c r="D18" s="11">
        <f t="shared" si="1"/>
        <v>1.104235325554467</v>
      </c>
      <c r="E18" s="4"/>
      <c r="G18" s="35"/>
    </row>
    <row r="19" spans="1:7" ht="15" customHeight="1" x14ac:dyDescent="0.25">
      <c r="A19" s="9" t="s">
        <v>9</v>
      </c>
      <c r="B19" s="30">
        <v>45284</v>
      </c>
      <c r="C19" s="11">
        <f t="shared" si="0"/>
        <v>0.95230103347760797</v>
      </c>
      <c r="D19" s="11">
        <f t="shared" si="1"/>
        <v>1.0950666902217119</v>
      </c>
      <c r="E19" s="4"/>
      <c r="G19" s="35"/>
    </row>
    <row r="20" spans="1:7" ht="15" customHeight="1" x14ac:dyDescent="0.25">
      <c r="A20" s="9" t="s">
        <v>10</v>
      </c>
      <c r="B20" s="30">
        <v>41671</v>
      </c>
      <c r="C20" s="11">
        <f t="shared" si="0"/>
        <v>1.0348683736891364</v>
      </c>
      <c r="D20" s="11">
        <f t="shared" si="1"/>
        <v>1.1900122387271723</v>
      </c>
      <c r="E20" s="4"/>
      <c r="G20" s="35"/>
    </row>
    <row r="21" spans="1:7" ht="15" customHeight="1" x14ac:dyDescent="0.25">
      <c r="A21" s="9" t="s">
        <v>11</v>
      </c>
      <c r="B21" s="30">
        <v>39836</v>
      </c>
      <c r="C21" s="11">
        <f t="shared" si="0"/>
        <v>1.0825384074706297</v>
      </c>
      <c r="D21" s="11">
        <f t="shared" si="1"/>
        <v>1.2448287980720956</v>
      </c>
      <c r="E21" s="4"/>
      <c r="G21" s="35"/>
    </row>
    <row r="22" spans="1:7" ht="15" customHeight="1" x14ac:dyDescent="0.25">
      <c r="A22" s="16"/>
      <c r="B22" s="16"/>
      <c r="C22" s="16"/>
      <c r="D22" s="16"/>
      <c r="E22" s="4"/>
    </row>
    <row r="23" spans="1:7" ht="15" customHeight="1" x14ac:dyDescent="0.25">
      <c r="A23" s="4" t="s">
        <v>178</v>
      </c>
      <c r="B23" s="6">
        <v>43124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49589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0" ht="15" customHeight="1" x14ac:dyDescent="0.25">
      <c r="A1" s="4" t="s">
        <v>268</v>
      </c>
      <c r="B1" s="4"/>
      <c r="C1" s="4"/>
      <c r="D1" s="4"/>
      <c r="E1" s="4"/>
    </row>
    <row r="2" spans="1:10" ht="15" customHeight="1" x14ac:dyDescent="0.25">
      <c r="A2" s="4"/>
      <c r="B2" s="4"/>
      <c r="C2" s="4"/>
      <c r="D2" s="4"/>
      <c r="E2" s="4"/>
    </row>
    <row r="3" spans="1:10" ht="15" customHeight="1" x14ac:dyDescent="0.25">
      <c r="A3" s="4" t="s">
        <v>146</v>
      </c>
      <c r="B3" s="4" t="s">
        <v>134</v>
      </c>
      <c r="C3" s="4"/>
      <c r="D3" s="4"/>
      <c r="E3" s="4"/>
    </row>
    <row r="4" spans="1:10" ht="15" customHeight="1" x14ac:dyDescent="0.25">
      <c r="A4" s="4" t="s">
        <v>132</v>
      </c>
      <c r="B4" s="5" t="s">
        <v>31</v>
      </c>
      <c r="C4" s="4"/>
      <c r="D4" s="4"/>
      <c r="E4" s="4"/>
    </row>
    <row r="5" spans="1:10" ht="15" customHeight="1" x14ac:dyDescent="0.25">
      <c r="A5" s="4" t="s">
        <v>144</v>
      </c>
      <c r="B5" s="3" t="s">
        <v>138</v>
      </c>
      <c r="C5" s="4"/>
      <c r="D5" s="4"/>
      <c r="E5" s="4"/>
    </row>
    <row r="6" spans="1:10" ht="15" customHeight="1" x14ac:dyDescent="0.25">
      <c r="A6" s="4" t="s">
        <v>145</v>
      </c>
      <c r="B6" s="7">
        <v>2</v>
      </c>
      <c r="C6" s="4"/>
      <c r="D6" s="4"/>
      <c r="E6" s="4"/>
    </row>
    <row r="7" spans="1:10" ht="15" customHeight="1" x14ac:dyDescent="0.25">
      <c r="A7" s="4"/>
      <c r="B7" s="7"/>
      <c r="C7" s="4"/>
      <c r="D7" s="4"/>
      <c r="E7" s="4"/>
    </row>
    <row r="8" spans="1:10" ht="15" customHeight="1" x14ac:dyDescent="0.25">
      <c r="A8" s="4"/>
      <c r="B8" s="4"/>
      <c r="C8" s="12"/>
      <c r="D8" s="12"/>
      <c r="E8" s="4"/>
    </row>
    <row r="9" spans="1:10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G9" s="37"/>
      <c r="H9" s="37"/>
      <c r="I9" s="37"/>
      <c r="J9" s="37"/>
    </row>
    <row r="10" spans="1:10" ht="15" customHeight="1" x14ac:dyDescent="0.25">
      <c r="A10" s="9" t="s">
        <v>0</v>
      </c>
      <c r="B10" s="10">
        <v>4435</v>
      </c>
      <c r="C10" s="11">
        <f>B$23/B10</f>
        <v>1.1325817361894024</v>
      </c>
      <c r="D10" s="11">
        <f>B$24/B10</f>
        <v>1.263359639233371</v>
      </c>
      <c r="E10" s="4"/>
      <c r="G10" s="38"/>
      <c r="H10" s="39"/>
      <c r="I10" s="38"/>
      <c r="J10" s="37"/>
    </row>
    <row r="11" spans="1:10" ht="15" customHeight="1" x14ac:dyDescent="0.25">
      <c r="A11" s="9" t="s">
        <v>1</v>
      </c>
      <c r="B11" s="10">
        <v>4605</v>
      </c>
      <c r="C11" s="11">
        <f>B$23/B11</f>
        <v>1.090770901194354</v>
      </c>
      <c r="D11" s="11">
        <f>B$24/B11</f>
        <v>1.2167209554831704</v>
      </c>
      <c r="E11" s="4"/>
      <c r="G11" s="38"/>
      <c r="H11" s="39"/>
      <c r="I11" s="38"/>
      <c r="J11" s="37"/>
    </row>
    <row r="12" spans="1:10" ht="15" customHeight="1" x14ac:dyDescent="0.25">
      <c r="A12" s="9" t="s">
        <v>2</v>
      </c>
      <c r="B12" s="10">
        <v>4443</v>
      </c>
      <c r="C12" s="11">
        <f t="shared" ref="C12:C21" si="0">B$23/B12</f>
        <v>1.1305424262885437</v>
      </c>
      <c r="D12" s="11">
        <f t="shared" ref="D12:D21" si="1">B$24/B12</f>
        <v>1.2610848525770875</v>
      </c>
      <c r="E12" s="4"/>
      <c r="G12" s="38"/>
      <c r="H12" s="39"/>
      <c r="I12" s="38"/>
      <c r="J12" s="37"/>
    </row>
    <row r="13" spans="1:10" ht="15" customHeight="1" x14ac:dyDescent="0.25">
      <c r="A13" s="9" t="s">
        <v>3</v>
      </c>
      <c r="B13" s="10">
        <v>4768</v>
      </c>
      <c r="C13" s="11">
        <f t="shared" si="0"/>
        <v>1.0534815436241611</v>
      </c>
      <c r="D13" s="11">
        <f t="shared" si="1"/>
        <v>1.1751258389261745</v>
      </c>
      <c r="E13" s="4"/>
      <c r="G13" s="38"/>
      <c r="H13" s="39"/>
      <c r="I13" s="38"/>
      <c r="J13" s="37"/>
    </row>
    <row r="14" spans="1:10" ht="15" customHeight="1" x14ac:dyDescent="0.25">
      <c r="A14" s="9" t="s">
        <v>4</v>
      </c>
      <c r="B14" s="10">
        <v>5294</v>
      </c>
      <c r="C14" s="11">
        <f t="shared" si="0"/>
        <v>0.94880997355496788</v>
      </c>
      <c r="D14" s="11">
        <f t="shared" si="1"/>
        <v>1.0583679637325274</v>
      </c>
      <c r="E14" s="4"/>
      <c r="G14" s="38"/>
      <c r="H14" s="39"/>
      <c r="I14" s="38"/>
      <c r="J14" s="37"/>
    </row>
    <row r="15" spans="1:10" ht="15" customHeight="1" x14ac:dyDescent="0.25">
      <c r="A15" s="9" t="s">
        <v>5</v>
      </c>
      <c r="B15" s="10">
        <v>5348</v>
      </c>
      <c r="C15" s="11">
        <f t="shared" si="0"/>
        <v>0.93922961854899023</v>
      </c>
      <c r="D15" s="11">
        <f t="shared" si="1"/>
        <v>1.0476813762154076</v>
      </c>
      <c r="E15" s="4"/>
      <c r="G15" s="38"/>
      <c r="H15" s="39"/>
      <c r="I15" s="38"/>
      <c r="J15" s="37"/>
    </row>
    <row r="16" spans="1:10" ht="15" customHeight="1" x14ac:dyDescent="0.25">
      <c r="A16" s="9" t="s">
        <v>6</v>
      </c>
      <c r="B16" s="10">
        <v>5549</v>
      </c>
      <c r="C16" s="11">
        <f t="shared" si="0"/>
        <v>0.90520814561182195</v>
      </c>
      <c r="D16" s="11">
        <f t="shared" si="1"/>
        <v>1.0097314831501172</v>
      </c>
      <c r="E16" s="4"/>
      <c r="G16" s="38"/>
      <c r="H16" s="39"/>
      <c r="I16" s="38"/>
      <c r="J16" s="37"/>
    </row>
    <row r="17" spans="1:12" ht="15" customHeight="1" x14ac:dyDescent="0.25">
      <c r="A17" s="9" t="s">
        <v>7</v>
      </c>
      <c r="B17" s="10">
        <v>5603</v>
      </c>
      <c r="C17" s="11">
        <f t="shared" si="0"/>
        <v>0.89648402641442082</v>
      </c>
      <c r="D17" s="11">
        <f t="shared" si="1"/>
        <v>1</v>
      </c>
      <c r="E17" s="4"/>
      <c r="G17" s="38"/>
      <c r="H17" s="39"/>
      <c r="I17" s="38"/>
      <c r="J17" s="37"/>
    </row>
    <row r="18" spans="1:12" ht="15" customHeight="1" x14ac:dyDescent="0.25">
      <c r="A18" s="9" t="s">
        <v>8</v>
      </c>
      <c r="B18" s="10">
        <v>5425</v>
      </c>
      <c r="C18" s="11">
        <f t="shared" si="0"/>
        <v>0.92589861751152069</v>
      </c>
      <c r="D18" s="11">
        <f t="shared" si="1"/>
        <v>1.0328110599078342</v>
      </c>
      <c r="E18" s="4"/>
      <c r="G18" s="38"/>
      <c r="H18" s="39"/>
      <c r="I18" s="38"/>
      <c r="J18" s="37"/>
    </row>
    <row r="19" spans="1:12" ht="15" customHeight="1" x14ac:dyDescent="0.25">
      <c r="A19" s="9" t="s">
        <v>9</v>
      </c>
      <c r="B19" s="10">
        <v>5367</v>
      </c>
      <c r="C19" s="11">
        <f t="shared" si="0"/>
        <v>0.93590460219862115</v>
      </c>
      <c r="D19" s="11">
        <f t="shared" si="1"/>
        <v>1.043972424073039</v>
      </c>
      <c r="E19" s="4"/>
      <c r="G19" s="38"/>
      <c r="H19" s="39"/>
      <c r="I19" s="38"/>
      <c r="J19" s="37"/>
    </row>
    <row r="20" spans="1:12" ht="15" customHeight="1" x14ac:dyDescent="0.25">
      <c r="A20" s="9" t="s">
        <v>10</v>
      </c>
      <c r="B20" s="10">
        <v>4874</v>
      </c>
      <c r="C20" s="11">
        <f t="shared" si="0"/>
        <v>1.0305703734099303</v>
      </c>
      <c r="D20" s="11">
        <f t="shared" si="1"/>
        <v>1.1495691423881822</v>
      </c>
      <c r="E20" s="4"/>
      <c r="G20" s="38"/>
      <c r="H20" s="39"/>
      <c r="I20" s="38"/>
      <c r="J20" s="37"/>
      <c r="L20" s="35"/>
    </row>
    <row r="21" spans="1:12" ht="15" customHeight="1" x14ac:dyDescent="0.25">
      <c r="A21" s="9" t="s">
        <v>11</v>
      </c>
      <c r="B21" s="10">
        <v>4545</v>
      </c>
      <c r="C21" s="11">
        <f t="shared" si="0"/>
        <v>1.1051705170517052</v>
      </c>
      <c r="D21" s="11">
        <f t="shared" si="1"/>
        <v>1.2327832783278327</v>
      </c>
      <c r="E21" s="4"/>
      <c r="G21" s="38"/>
      <c r="H21" s="39"/>
      <c r="I21" s="38"/>
      <c r="J21" s="37"/>
    </row>
    <row r="22" spans="1:12" ht="15" customHeight="1" x14ac:dyDescent="0.25">
      <c r="A22" s="16"/>
      <c r="B22" s="16"/>
      <c r="C22" s="16"/>
      <c r="D22" s="16"/>
      <c r="E22" s="4"/>
    </row>
    <row r="23" spans="1:12" ht="15" customHeight="1" x14ac:dyDescent="0.25">
      <c r="A23" s="4" t="s">
        <v>178</v>
      </c>
      <c r="B23" s="6">
        <v>5023</v>
      </c>
      <c r="C23" s="36"/>
      <c r="D23" s="4"/>
      <c r="E23" s="4"/>
    </row>
    <row r="24" spans="1:12" ht="15" customHeight="1" x14ac:dyDescent="0.25">
      <c r="A24" s="4" t="s">
        <v>179</v>
      </c>
      <c r="B24" s="6">
        <f>MAX(B10:B21)</f>
        <v>5603</v>
      </c>
      <c r="C24" s="4"/>
      <c r="D24" s="4"/>
      <c r="E24" s="4"/>
    </row>
    <row r="25" spans="1:12" ht="15" customHeight="1" x14ac:dyDescent="0.25">
      <c r="A25" s="4"/>
      <c r="B25" s="4"/>
      <c r="C25" s="4"/>
      <c r="D25" s="4"/>
      <c r="E25" s="4"/>
    </row>
    <row r="26" spans="1:12" ht="15" customHeight="1" x14ac:dyDescent="0.25">
      <c r="D26" s="4"/>
      <c r="E26" s="4"/>
    </row>
    <row r="27" spans="1:12" ht="15" customHeight="1" x14ac:dyDescent="0.25">
      <c r="D27" s="4"/>
      <c r="E27" s="4"/>
    </row>
    <row r="28" spans="1:12" ht="15" customHeight="1" x14ac:dyDescent="0.25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161</v>
      </c>
      <c r="C3" s="4"/>
      <c r="D3" s="4"/>
      <c r="E3" s="4"/>
    </row>
    <row r="4" spans="1:7" ht="15" customHeight="1" x14ac:dyDescent="0.25">
      <c r="A4" s="4" t="s">
        <v>132</v>
      </c>
      <c r="B4" s="5" t="s">
        <v>110</v>
      </c>
      <c r="C4" s="4"/>
      <c r="D4" s="4"/>
      <c r="E4" s="4"/>
    </row>
    <row r="5" spans="1:7" ht="15" customHeight="1" x14ac:dyDescent="0.25">
      <c r="A5" s="4" t="s">
        <v>144</v>
      </c>
      <c r="B5" s="3" t="s">
        <v>162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13359</v>
      </c>
      <c r="C10" s="11">
        <f>B$23/B10</f>
        <v>1.1674526536417396</v>
      </c>
      <c r="D10" s="11">
        <f>B$24/B10</f>
        <v>1.2679841305486939</v>
      </c>
      <c r="E10" s="4"/>
      <c r="G10" s="35"/>
    </row>
    <row r="11" spans="1:7" ht="15" customHeight="1" x14ac:dyDescent="0.25">
      <c r="A11" s="9" t="s">
        <v>1</v>
      </c>
      <c r="B11" s="30">
        <v>15206</v>
      </c>
      <c r="C11" s="11">
        <f>B$23/B11</f>
        <v>1.0256477706168619</v>
      </c>
      <c r="D11" s="11">
        <f>B$24/B11</f>
        <v>1.1139681704590294</v>
      </c>
      <c r="E11" s="4"/>
      <c r="G11" s="35"/>
    </row>
    <row r="12" spans="1:7" ht="15" customHeight="1" x14ac:dyDescent="0.25">
      <c r="A12" s="9" t="s">
        <v>2</v>
      </c>
      <c r="B12" s="30">
        <v>14953</v>
      </c>
      <c r="C12" s="11">
        <f t="shared" ref="C12:C21" si="0">B$23/B12</f>
        <v>1.0430014044004547</v>
      </c>
      <c r="D12" s="11">
        <f t="shared" ref="D12:D21" si="1">B$24/B12</f>
        <v>1.132816157292851</v>
      </c>
      <c r="E12" s="4"/>
      <c r="G12" s="35"/>
    </row>
    <row r="13" spans="1:7" ht="15" customHeight="1" x14ac:dyDescent="0.25">
      <c r="A13" s="9" t="s">
        <v>3</v>
      </c>
      <c r="B13" s="30">
        <v>16518</v>
      </c>
      <c r="C13" s="11">
        <f t="shared" si="0"/>
        <v>0.94418210437098926</v>
      </c>
      <c r="D13" s="11">
        <f t="shared" si="1"/>
        <v>1.0254873471364572</v>
      </c>
      <c r="E13" s="4"/>
      <c r="G13" s="35"/>
    </row>
    <row r="14" spans="1:7" ht="15" customHeight="1" x14ac:dyDescent="0.25">
      <c r="A14" s="9" t="s">
        <v>4</v>
      </c>
      <c r="B14" s="30">
        <v>16337</v>
      </c>
      <c r="C14" s="11">
        <f t="shared" si="0"/>
        <v>0.95464283528187555</v>
      </c>
      <c r="D14" s="11">
        <f t="shared" si="1"/>
        <v>1.0368488706616883</v>
      </c>
      <c r="E14" s="4"/>
      <c r="G14" s="35"/>
    </row>
    <row r="15" spans="1:7" ht="15" customHeight="1" x14ac:dyDescent="0.25">
      <c r="A15" s="9" t="s">
        <v>5</v>
      </c>
      <c r="B15" s="30">
        <v>15630</v>
      </c>
      <c r="C15" s="11">
        <f t="shared" si="0"/>
        <v>0.99782469609724889</v>
      </c>
      <c r="D15" s="11">
        <f t="shared" si="1"/>
        <v>1.0837492002559181</v>
      </c>
      <c r="E15" s="4"/>
      <c r="G15" s="35"/>
    </row>
    <row r="16" spans="1:7" ht="15" customHeight="1" x14ac:dyDescent="0.25">
      <c r="A16" s="9" t="s">
        <v>6</v>
      </c>
      <c r="B16" s="30">
        <v>15749</v>
      </c>
      <c r="C16" s="11">
        <f t="shared" si="0"/>
        <v>0.99028509746650584</v>
      </c>
      <c r="D16" s="11">
        <f t="shared" si="1"/>
        <v>1.0755603530382882</v>
      </c>
      <c r="E16" s="4"/>
      <c r="G16" s="35"/>
    </row>
    <row r="17" spans="1:7" ht="15" customHeight="1" x14ac:dyDescent="0.25">
      <c r="A17" s="9" t="s">
        <v>7</v>
      </c>
      <c r="B17" s="30">
        <v>16939</v>
      </c>
      <c r="C17" s="11">
        <f t="shared" si="0"/>
        <v>0.92071550858964524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16858</v>
      </c>
      <c r="C18" s="11">
        <f t="shared" si="0"/>
        <v>0.92513939969154113</v>
      </c>
      <c r="D18" s="11">
        <f t="shared" si="1"/>
        <v>1.0048048404318424</v>
      </c>
      <c r="E18" s="4"/>
      <c r="G18" s="35"/>
    </row>
    <row r="19" spans="1:7" ht="15" customHeight="1" x14ac:dyDescent="0.25">
      <c r="A19" s="9" t="s">
        <v>9</v>
      </c>
      <c r="B19" s="30">
        <v>16859</v>
      </c>
      <c r="C19" s="11">
        <f t="shared" si="0"/>
        <v>0.92508452458627444</v>
      </c>
      <c r="D19" s="11">
        <f t="shared" si="1"/>
        <v>1.004745239931194</v>
      </c>
      <c r="E19" s="4"/>
      <c r="G19" s="35"/>
    </row>
    <row r="20" spans="1:7" ht="15" customHeight="1" x14ac:dyDescent="0.25">
      <c r="A20" s="9" t="s">
        <v>10</v>
      </c>
      <c r="B20" s="30">
        <v>15607</v>
      </c>
      <c r="C20" s="11">
        <f t="shared" si="0"/>
        <v>0.9992951880566413</v>
      </c>
      <c r="D20" s="11">
        <f t="shared" si="1"/>
        <v>1.0853463189594412</v>
      </c>
      <c r="E20" s="4"/>
      <c r="G20" s="35"/>
    </row>
    <row r="21" spans="1:7" ht="15" customHeight="1" x14ac:dyDescent="0.25">
      <c r="A21" s="9" t="s">
        <v>11</v>
      </c>
      <c r="B21" s="30">
        <v>13647</v>
      </c>
      <c r="C21" s="11">
        <f t="shared" si="0"/>
        <v>1.1428152707554773</v>
      </c>
      <c r="D21" s="11">
        <f t="shared" si="1"/>
        <v>1.2412251776947314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15596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16939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163</v>
      </c>
      <c r="C3" s="4"/>
      <c r="D3" s="4"/>
      <c r="E3" s="4"/>
    </row>
    <row r="4" spans="1:8" ht="15" customHeight="1" x14ac:dyDescent="0.25">
      <c r="A4" s="4" t="s">
        <v>132</v>
      </c>
      <c r="B4" s="5" t="s">
        <v>61</v>
      </c>
      <c r="C4" s="4"/>
      <c r="D4" s="4"/>
      <c r="E4" s="4"/>
    </row>
    <row r="5" spans="1:8" ht="15" customHeight="1" x14ac:dyDescent="0.25">
      <c r="A5" s="4" t="s">
        <v>144</v>
      </c>
      <c r="B5" s="3" t="s">
        <v>257</v>
      </c>
      <c r="C5" s="4"/>
      <c r="D5" s="4"/>
      <c r="E5" s="4"/>
    </row>
    <row r="6" spans="1:8" ht="15" customHeight="1" x14ac:dyDescent="0.25">
      <c r="A6" s="4" t="s">
        <v>145</v>
      </c>
      <c r="B6" s="7">
        <v>3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39195</v>
      </c>
      <c r="C10" s="11">
        <f>B$23/B10</f>
        <v>1.1911213164944507</v>
      </c>
      <c r="D10" s="11">
        <f>B$24/B10</f>
        <v>1.3940553642046178</v>
      </c>
      <c r="E10" s="4"/>
      <c r="H10" s="35"/>
    </row>
    <row r="11" spans="1:8" ht="15" customHeight="1" x14ac:dyDescent="0.25">
      <c r="A11" s="9" t="s">
        <v>1</v>
      </c>
      <c r="B11" s="30">
        <v>40738</v>
      </c>
      <c r="C11" s="11">
        <f>B$23/B11</f>
        <v>1.1460061858706858</v>
      </c>
      <c r="D11" s="11">
        <f>B$24/B11</f>
        <v>1.3412538661691786</v>
      </c>
      <c r="E11" s="4"/>
      <c r="H11" s="35"/>
    </row>
    <row r="12" spans="1:8" ht="15" customHeight="1" x14ac:dyDescent="0.25">
      <c r="A12" s="9" t="s">
        <v>2</v>
      </c>
      <c r="B12" s="30">
        <v>40738</v>
      </c>
      <c r="C12" s="11">
        <f t="shared" ref="C12:C21" si="0">B$23/B12</f>
        <v>1.1460061858706858</v>
      </c>
      <c r="D12" s="11">
        <f t="shared" ref="D12:D21" si="1">B$24/B12</f>
        <v>1.3412538661691786</v>
      </c>
      <c r="E12" s="4"/>
      <c r="H12" s="35"/>
    </row>
    <row r="13" spans="1:8" ht="15" customHeight="1" x14ac:dyDescent="0.25">
      <c r="A13" s="9" t="s">
        <v>3</v>
      </c>
      <c r="B13" s="30">
        <v>45759</v>
      </c>
      <c r="C13" s="11">
        <f t="shared" si="0"/>
        <v>1.020258309840687</v>
      </c>
      <c r="D13" s="11">
        <f t="shared" si="1"/>
        <v>1.1940820385060862</v>
      </c>
      <c r="E13" s="4"/>
      <c r="H13" s="35"/>
    </row>
    <row r="14" spans="1:8" ht="15" customHeight="1" x14ac:dyDescent="0.25">
      <c r="A14" s="9" t="s">
        <v>4</v>
      </c>
      <c r="B14" s="30">
        <v>48126</v>
      </c>
      <c r="C14" s="11">
        <f t="shared" si="0"/>
        <v>0.97007854382246606</v>
      </c>
      <c r="D14" s="11">
        <f t="shared" si="1"/>
        <v>1.1353530316253169</v>
      </c>
      <c r="E14" s="4"/>
      <c r="H14" s="35"/>
    </row>
    <row r="15" spans="1:8" ht="15" customHeight="1" x14ac:dyDescent="0.25">
      <c r="A15" s="9" t="s">
        <v>5</v>
      </c>
      <c r="B15" s="30">
        <v>53382</v>
      </c>
      <c r="C15" s="11">
        <f t="shared" si="0"/>
        <v>0.87456445993031362</v>
      </c>
      <c r="D15" s="11">
        <f t="shared" si="1"/>
        <v>1.0235659960286239</v>
      </c>
      <c r="E15" s="4"/>
      <c r="H15" s="35"/>
    </row>
    <row r="16" spans="1:8" ht="15" customHeight="1" x14ac:dyDescent="0.25">
      <c r="A16" s="9" t="s">
        <v>6</v>
      </c>
      <c r="B16" s="30">
        <v>54640</v>
      </c>
      <c r="C16" s="11">
        <f t="shared" si="0"/>
        <v>0.85442898975109804</v>
      </c>
      <c r="D16" s="11">
        <f t="shared" si="1"/>
        <v>1</v>
      </c>
      <c r="E16" s="4"/>
      <c r="H16" s="35"/>
    </row>
    <row r="17" spans="1:8" ht="15" customHeight="1" x14ac:dyDescent="0.25">
      <c r="A17" s="9" t="s">
        <v>7</v>
      </c>
      <c r="B17" s="30">
        <v>54514</v>
      </c>
      <c r="C17" s="11">
        <f t="shared" si="0"/>
        <v>0.85640385955901233</v>
      </c>
      <c r="D17" s="11">
        <f t="shared" si="1"/>
        <v>1.0023113328686208</v>
      </c>
      <c r="E17" s="4"/>
      <c r="H17" s="35"/>
    </row>
    <row r="18" spans="1:8" ht="15" customHeight="1" x14ac:dyDescent="0.25">
      <c r="A18" s="9" t="s">
        <v>8</v>
      </c>
      <c r="B18" s="30">
        <v>49360</v>
      </c>
      <c r="C18" s="11">
        <f t="shared" si="0"/>
        <v>0.94582658022690436</v>
      </c>
      <c r="D18" s="11">
        <f t="shared" si="1"/>
        <v>1.1069692058346841</v>
      </c>
      <c r="E18" s="4"/>
      <c r="H18" s="35"/>
    </row>
    <row r="19" spans="1:8" ht="15" customHeight="1" x14ac:dyDescent="0.25">
      <c r="A19" s="27" t="s">
        <v>9</v>
      </c>
      <c r="B19" s="30">
        <v>47463</v>
      </c>
      <c r="C19" s="29">
        <f t="shared" si="0"/>
        <v>0.9836293533910625</v>
      </c>
      <c r="D19" s="29">
        <f t="shared" si="1"/>
        <v>1.1512125234393107</v>
      </c>
      <c r="E19" s="4"/>
      <c r="H19" s="35"/>
    </row>
    <row r="20" spans="1:8" ht="15" customHeight="1" x14ac:dyDescent="0.25">
      <c r="A20" s="9" t="s">
        <v>10</v>
      </c>
      <c r="B20" s="30">
        <v>43273</v>
      </c>
      <c r="C20" s="11">
        <f t="shared" si="0"/>
        <v>1.078871351651145</v>
      </c>
      <c r="D20" s="11">
        <f t="shared" si="1"/>
        <v>1.2626811175559818</v>
      </c>
      <c r="E20" s="4"/>
      <c r="H20" s="35"/>
    </row>
    <row r="21" spans="1:8" ht="15" customHeight="1" x14ac:dyDescent="0.25">
      <c r="A21" s="9" t="s">
        <v>11</v>
      </c>
      <c r="B21" s="30">
        <v>41050</v>
      </c>
      <c r="C21" s="11">
        <f t="shared" si="0"/>
        <v>1.1372959805115712</v>
      </c>
      <c r="D21" s="11">
        <f t="shared" si="1"/>
        <v>1.3310596833130328</v>
      </c>
      <c r="E21" s="4"/>
      <c r="H21" s="35"/>
    </row>
    <row r="22" spans="1:8" ht="15" customHeight="1" x14ac:dyDescent="0.25">
      <c r="A22" s="4"/>
      <c r="B22" s="4"/>
      <c r="C22" s="4"/>
      <c r="D22" s="4"/>
      <c r="E22" s="4"/>
    </row>
    <row r="23" spans="1:8" ht="15" customHeight="1" x14ac:dyDescent="0.25">
      <c r="A23" s="4" t="s">
        <v>178</v>
      </c>
      <c r="B23" s="6">
        <v>46686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54640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D26" s="4"/>
      <c r="E26" s="4"/>
    </row>
    <row r="27" spans="1:8" ht="15" customHeight="1" x14ac:dyDescent="0.25">
      <c r="A27" s="4"/>
      <c r="B27" s="4"/>
      <c r="C27" s="4"/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164</v>
      </c>
      <c r="C3" s="4"/>
      <c r="D3" s="4"/>
      <c r="E3" s="4"/>
    </row>
    <row r="4" spans="1:7" ht="15" customHeight="1" x14ac:dyDescent="0.25">
      <c r="A4" s="4" t="s">
        <v>132</v>
      </c>
      <c r="B4" s="5" t="s">
        <v>82</v>
      </c>
      <c r="C4" s="4"/>
      <c r="D4" s="4"/>
      <c r="E4" s="4"/>
    </row>
    <row r="5" spans="1:7" ht="15" customHeight="1" x14ac:dyDescent="0.25">
      <c r="A5" s="4" t="s">
        <v>144</v>
      </c>
      <c r="B5" s="3" t="s">
        <v>165</v>
      </c>
      <c r="C5" s="4"/>
      <c r="D5" s="4"/>
      <c r="E5" s="4"/>
    </row>
    <row r="6" spans="1:7" ht="15" customHeight="1" x14ac:dyDescent="0.25">
      <c r="A6" s="4" t="s">
        <v>145</v>
      </c>
      <c r="B6" s="7">
        <v>5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6826</v>
      </c>
      <c r="C10" s="11">
        <f>B$23/B10</f>
        <v>1.433196601230589</v>
      </c>
      <c r="D10" s="11">
        <f>B$24/B10</f>
        <v>2.0260767653091123</v>
      </c>
      <c r="E10" s="4"/>
      <c r="G10" s="35"/>
    </row>
    <row r="11" spans="1:7" ht="15" customHeight="1" x14ac:dyDescent="0.25">
      <c r="A11" s="9" t="s">
        <v>1</v>
      </c>
      <c r="B11" s="30">
        <v>7413</v>
      </c>
      <c r="C11" s="11">
        <f>B$23/B11</f>
        <v>1.3197086199919061</v>
      </c>
      <c r="D11" s="11">
        <f>B$24/B11</f>
        <v>1.8656414407122623</v>
      </c>
      <c r="E11" s="4"/>
      <c r="G11" s="35"/>
    </row>
    <row r="12" spans="1:7" ht="15" customHeight="1" x14ac:dyDescent="0.25">
      <c r="A12" s="9" t="s">
        <v>2</v>
      </c>
      <c r="B12" s="30">
        <v>7656</v>
      </c>
      <c r="C12" s="11">
        <f t="shared" ref="C12:C21" si="0">B$23/B12</f>
        <v>1.2778213166144201</v>
      </c>
      <c r="D12" s="11">
        <f t="shared" ref="D12:D21" si="1">B$24/B12</f>
        <v>1.8064263322884013</v>
      </c>
      <c r="E12" s="4"/>
      <c r="G12" s="35"/>
    </row>
    <row r="13" spans="1:7" ht="15" customHeight="1" x14ac:dyDescent="0.25">
      <c r="A13" s="9" t="s">
        <v>3</v>
      </c>
      <c r="B13" s="30">
        <v>8595</v>
      </c>
      <c r="C13" s="11">
        <f t="shared" si="0"/>
        <v>1.1382198952879581</v>
      </c>
      <c r="D13" s="11">
        <f t="shared" si="1"/>
        <v>1.6090750436300174</v>
      </c>
      <c r="E13" s="4"/>
      <c r="G13" s="35"/>
    </row>
    <row r="14" spans="1:7" ht="15" customHeight="1" x14ac:dyDescent="0.25">
      <c r="A14" s="9" t="s">
        <v>4</v>
      </c>
      <c r="B14" s="30">
        <v>10800</v>
      </c>
      <c r="C14" s="11">
        <f t="shared" si="0"/>
        <v>0.90583333333333338</v>
      </c>
      <c r="D14" s="11">
        <f t="shared" si="1"/>
        <v>1.2805555555555554</v>
      </c>
      <c r="E14" s="4"/>
      <c r="G14" s="35"/>
    </row>
    <row r="15" spans="1:7" ht="15" customHeight="1" x14ac:dyDescent="0.25">
      <c r="A15" s="9" t="s">
        <v>5</v>
      </c>
      <c r="B15" s="30">
        <v>12386</v>
      </c>
      <c r="C15" s="11">
        <f t="shared" si="0"/>
        <v>0.78984337154852258</v>
      </c>
      <c r="D15" s="11">
        <f t="shared" si="1"/>
        <v>1.1165832391409656</v>
      </c>
      <c r="E15" s="4"/>
      <c r="G15" s="35"/>
    </row>
    <row r="16" spans="1:7" ht="15" customHeight="1" x14ac:dyDescent="0.25">
      <c r="A16" s="9" t="s">
        <v>6</v>
      </c>
      <c r="B16" s="30">
        <v>13830</v>
      </c>
      <c r="C16" s="11">
        <f t="shared" si="0"/>
        <v>0.70737527114967458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30">
        <v>12964</v>
      </c>
      <c r="C17" s="11">
        <f t="shared" si="0"/>
        <v>0.75462820117247764</v>
      </c>
      <c r="D17" s="11">
        <f t="shared" si="1"/>
        <v>1.0668003702560938</v>
      </c>
      <c r="E17" s="4"/>
      <c r="G17" s="35"/>
    </row>
    <row r="18" spans="1:7" ht="15" customHeight="1" x14ac:dyDescent="0.25">
      <c r="A18" s="9" t="s">
        <v>8</v>
      </c>
      <c r="B18" s="30">
        <v>10919</v>
      </c>
      <c r="C18" s="11">
        <f t="shared" si="0"/>
        <v>0.8959611686051836</v>
      </c>
      <c r="D18" s="11">
        <f t="shared" si="1"/>
        <v>1.266599505449217</v>
      </c>
      <c r="E18" s="4"/>
      <c r="G18" s="35"/>
    </row>
    <row r="19" spans="1:7" ht="15" customHeight="1" x14ac:dyDescent="0.25">
      <c r="A19" s="9" t="s">
        <v>9</v>
      </c>
      <c r="B19" s="30">
        <v>10049</v>
      </c>
      <c r="C19" s="11">
        <f t="shared" si="0"/>
        <v>0.97352970444820375</v>
      </c>
      <c r="D19" s="11">
        <f t="shared" si="1"/>
        <v>1.3762563439148174</v>
      </c>
      <c r="E19" s="4"/>
      <c r="G19" s="35"/>
    </row>
    <row r="20" spans="1:7" ht="15" customHeight="1" x14ac:dyDescent="0.25">
      <c r="A20" s="9" t="s">
        <v>10</v>
      </c>
      <c r="B20" s="30">
        <v>8402</v>
      </c>
      <c r="C20" s="11">
        <f t="shared" si="0"/>
        <v>1.1643656272316114</v>
      </c>
      <c r="D20" s="11">
        <f t="shared" si="1"/>
        <v>1.6460366579385861</v>
      </c>
      <c r="E20" s="4"/>
      <c r="G20" s="35"/>
    </row>
    <row r="21" spans="1:7" ht="15" customHeight="1" x14ac:dyDescent="0.25">
      <c r="A21" s="9" t="s">
        <v>11</v>
      </c>
      <c r="B21" s="30">
        <v>7626</v>
      </c>
      <c r="C21" s="11">
        <f t="shared" si="0"/>
        <v>1.2828481510621559</v>
      </c>
      <c r="D21" s="11">
        <f t="shared" si="1"/>
        <v>1.8135326514555468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9783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13830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166</v>
      </c>
      <c r="C3" s="4"/>
      <c r="D3" s="4"/>
      <c r="E3" s="4"/>
    </row>
    <row r="4" spans="1:7" ht="15" customHeight="1" x14ac:dyDescent="0.25">
      <c r="A4" s="4" t="s">
        <v>132</v>
      </c>
      <c r="B4" s="5" t="s">
        <v>38</v>
      </c>
      <c r="C4" s="4"/>
      <c r="D4" s="4"/>
      <c r="E4" s="4"/>
    </row>
    <row r="5" spans="1:7" ht="15" customHeight="1" x14ac:dyDescent="0.25">
      <c r="A5" s="4" t="s">
        <v>144</v>
      </c>
      <c r="B5" s="3" t="s">
        <v>256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52789</v>
      </c>
      <c r="C10" s="11">
        <f>B$23/B10</f>
        <v>1.3589763018810737</v>
      </c>
      <c r="D10" s="11">
        <f>B$24/B10</f>
        <v>1.8693856674686014</v>
      </c>
      <c r="E10" s="4"/>
      <c r="G10" s="35"/>
    </row>
    <row r="11" spans="1:7" ht="15" customHeight="1" x14ac:dyDescent="0.25">
      <c r="A11" s="9" t="s">
        <v>1</v>
      </c>
      <c r="B11" s="30">
        <v>57646</v>
      </c>
      <c r="C11" s="11">
        <f>B$23/B11</f>
        <v>1.2444748985185443</v>
      </c>
      <c r="D11" s="11">
        <f>B$24/B11</f>
        <v>1.7118794018665648</v>
      </c>
      <c r="E11" s="4"/>
      <c r="G11" s="35"/>
    </row>
    <row r="12" spans="1:7" ht="15" customHeight="1" x14ac:dyDescent="0.25">
      <c r="A12" s="9" t="s">
        <v>2</v>
      </c>
      <c r="B12" s="30">
        <v>59047</v>
      </c>
      <c r="C12" s="11">
        <f t="shared" ref="C12:C21" si="0">B$23/B12</f>
        <v>1.214947414771284</v>
      </c>
      <c r="D12" s="11">
        <f t="shared" ref="D12:D21" si="1">B$24/B12</f>
        <v>1.6712618761325724</v>
      </c>
      <c r="E12" s="4"/>
      <c r="G12" s="35"/>
    </row>
    <row r="13" spans="1:7" ht="15" customHeight="1" x14ac:dyDescent="0.25">
      <c r="A13" s="9" t="s">
        <v>3</v>
      </c>
      <c r="B13" s="30">
        <v>64255</v>
      </c>
      <c r="C13" s="11">
        <f t="shared" si="0"/>
        <v>1.1164734261925142</v>
      </c>
      <c r="D13" s="11">
        <f t="shared" si="1"/>
        <v>1.5358026612714963</v>
      </c>
      <c r="E13" s="4"/>
      <c r="G13" s="35"/>
    </row>
    <row r="14" spans="1:7" ht="15" customHeight="1" x14ac:dyDescent="0.25">
      <c r="A14" s="9" t="s">
        <v>4</v>
      </c>
      <c r="B14" s="30">
        <v>73313</v>
      </c>
      <c r="C14" s="11">
        <f t="shared" si="0"/>
        <v>0.9785304107047863</v>
      </c>
      <c r="D14" s="11">
        <f t="shared" si="1"/>
        <v>1.3460504958192954</v>
      </c>
      <c r="E14" s="4"/>
      <c r="G14" s="35"/>
    </row>
    <row r="15" spans="1:7" ht="15" customHeight="1" x14ac:dyDescent="0.25">
      <c r="A15" s="9" t="s">
        <v>5</v>
      </c>
      <c r="B15" s="30">
        <v>81216</v>
      </c>
      <c r="C15" s="11">
        <f t="shared" si="0"/>
        <v>0.88331117021276595</v>
      </c>
      <c r="D15" s="11">
        <f t="shared" si="1"/>
        <v>1.2150684594168637</v>
      </c>
      <c r="E15" s="4"/>
      <c r="G15" s="35"/>
    </row>
    <row r="16" spans="1:7" ht="15" customHeight="1" x14ac:dyDescent="0.25">
      <c r="A16" s="9" t="s">
        <v>6</v>
      </c>
      <c r="B16" s="30">
        <v>94607</v>
      </c>
      <c r="C16" s="11">
        <f t="shared" si="0"/>
        <v>0.75828427071992555</v>
      </c>
      <c r="D16" s="11">
        <f t="shared" si="1"/>
        <v>1.0430834927648061</v>
      </c>
      <c r="E16" s="4"/>
      <c r="G16" s="35"/>
    </row>
    <row r="17" spans="1:7" ht="15" customHeight="1" x14ac:dyDescent="0.25">
      <c r="A17" s="9" t="s">
        <v>7</v>
      </c>
      <c r="B17" s="30">
        <v>98683</v>
      </c>
      <c r="C17" s="11">
        <f t="shared" si="0"/>
        <v>0.72696411742650713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79015</v>
      </c>
      <c r="C18" s="11">
        <f t="shared" si="0"/>
        <v>0.90791621843953685</v>
      </c>
      <c r="D18" s="11">
        <f t="shared" si="1"/>
        <v>1.2489147630196797</v>
      </c>
      <c r="E18" s="4"/>
      <c r="G18" s="35"/>
    </row>
    <row r="19" spans="1:7" ht="15" customHeight="1" x14ac:dyDescent="0.25">
      <c r="A19" s="9" t="s">
        <v>9</v>
      </c>
      <c r="B19" s="30">
        <v>74275</v>
      </c>
      <c r="C19" s="11">
        <f t="shared" si="0"/>
        <v>0.96585661393470212</v>
      </c>
      <c r="D19" s="11">
        <f t="shared" si="1"/>
        <v>1.3286166273981825</v>
      </c>
      <c r="E19" s="4"/>
      <c r="G19" s="35"/>
    </row>
    <row r="20" spans="1:7" ht="15" customHeight="1" x14ac:dyDescent="0.25">
      <c r="A20" s="9" t="s">
        <v>10</v>
      </c>
      <c r="B20" s="30">
        <v>65438</v>
      </c>
      <c r="C20" s="11">
        <f t="shared" si="0"/>
        <v>1.0962896176533512</v>
      </c>
      <c r="D20" s="11">
        <f t="shared" si="1"/>
        <v>1.5080381429750298</v>
      </c>
      <c r="E20" s="4"/>
      <c r="G20" s="35"/>
    </row>
    <row r="21" spans="1:7" ht="15" customHeight="1" x14ac:dyDescent="0.25">
      <c r="A21" s="9" t="s">
        <v>11</v>
      </c>
      <c r="B21" s="30">
        <v>60079</v>
      </c>
      <c r="C21" s="11">
        <f t="shared" si="0"/>
        <v>1.1940777975665373</v>
      </c>
      <c r="D21" s="11">
        <f t="shared" si="1"/>
        <v>1.6425539706053696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71739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98683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166</v>
      </c>
      <c r="C3" s="4"/>
      <c r="D3" s="4"/>
      <c r="E3" s="4"/>
    </row>
    <row r="4" spans="1:7" ht="15" customHeight="1" x14ac:dyDescent="0.25">
      <c r="A4" s="4" t="s">
        <v>132</v>
      </c>
      <c r="B4" s="5" t="s">
        <v>95</v>
      </c>
      <c r="C4" s="4"/>
      <c r="D4" s="4"/>
      <c r="E4" s="4"/>
    </row>
    <row r="5" spans="1:7" ht="15" customHeight="1" x14ac:dyDescent="0.25">
      <c r="A5" s="4" t="s">
        <v>144</v>
      </c>
      <c r="B5" s="3" t="s">
        <v>167</v>
      </c>
      <c r="C5" s="4"/>
      <c r="D5" s="4"/>
      <c r="E5" s="4"/>
    </row>
    <row r="6" spans="1:7" ht="15" customHeight="1" x14ac:dyDescent="0.25">
      <c r="A6" s="4" t="s">
        <v>145</v>
      </c>
      <c r="B6" s="7">
        <v>6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5674</v>
      </c>
      <c r="C10" s="11">
        <f>B$23/B10</f>
        <v>1.6150863588297497</v>
      </c>
      <c r="D10" s="11">
        <f>B$24/B10</f>
        <v>2.710081071554459</v>
      </c>
      <c r="E10" s="4"/>
      <c r="G10" s="35"/>
    </row>
    <row r="11" spans="1:7" ht="15" customHeight="1" x14ac:dyDescent="0.25">
      <c r="A11" s="9" t="s">
        <v>1</v>
      </c>
      <c r="B11" s="30">
        <v>6106</v>
      </c>
      <c r="C11" s="11">
        <f>B$23/B11</f>
        <v>1.5008188666885032</v>
      </c>
      <c r="D11" s="11">
        <f>B$24/B11</f>
        <v>2.5183426138224698</v>
      </c>
      <c r="E11" s="4"/>
      <c r="G11" s="35"/>
    </row>
    <row r="12" spans="1:7" ht="15" customHeight="1" x14ac:dyDescent="0.25">
      <c r="A12" s="9" t="s">
        <v>2</v>
      </c>
      <c r="B12" s="30">
        <v>7036</v>
      </c>
      <c r="C12" s="11">
        <f t="shared" ref="C12:C21" si="0">B$23/B12</f>
        <v>1.3024445707788517</v>
      </c>
      <c r="D12" s="11">
        <f t="shared" ref="D12:D21" si="1">B$24/B12</f>
        <v>2.1854747015349631</v>
      </c>
      <c r="E12" s="4"/>
      <c r="G12" s="35"/>
    </row>
    <row r="13" spans="1:7" ht="15" customHeight="1" x14ac:dyDescent="0.25">
      <c r="A13" s="9" t="s">
        <v>3</v>
      </c>
      <c r="B13" s="30">
        <v>8260</v>
      </c>
      <c r="C13" s="11">
        <f t="shared" si="0"/>
        <v>1.1094430992736077</v>
      </c>
      <c r="D13" s="11">
        <f t="shared" si="1"/>
        <v>1.8616222760290557</v>
      </c>
      <c r="E13" s="4"/>
      <c r="G13" s="35"/>
    </row>
    <row r="14" spans="1:7" ht="15" customHeight="1" x14ac:dyDescent="0.25">
      <c r="A14" s="9" t="s">
        <v>4</v>
      </c>
      <c r="B14" s="30">
        <v>10124</v>
      </c>
      <c r="C14" s="11">
        <f t="shared" si="0"/>
        <v>0.9051758198340577</v>
      </c>
      <c r="D14" s="11">
        <f t="shared" si="1"/>
        <v>1.5188660608455156</v>
      </c>
      <c r="E14" s="4"/>
      <c r="G14" s="35"/>
    </row>
    <row r="15" spans="1:7" ht="15" customHeight="1" x14ac:dyDescent="0.25">
      <c r="A15" s="9" t="s">
        <v>5</v>
      </c>
      <c r="B15" s="30">
        <v>12688</v>
      </c>
      <c r="C15" s="11">
        <f t="shared" si="0"/>
        <v>0.72225725094577553</v>
      </c>
      <c r="D15" s="11">
        <f t="shared" si="1"/>
        <v>1.2119325346784364</v>
      </c>
      <c r="E15" s="4"/>
      <c r="G15" s="35"/>
    </row>
    <row r="16" spans="1:7" ht="15" customHeight="1" x14ac:dyDescent="0.25">
      <c r="A16" s="9" t="s">
        <v>6</v>
      </c>
      <c r="B16" s="30">
        <v>15377</v>
      </c>
      <c r="C16" s="11">
        <f t="shared" si="0"/>
        <v>0.59595499772387328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30">
        <v>14610</v>
      </c>
      <c r="C17" s="11">
        <f t="shared" si="0"/>
        <v>0.62724161533196443</v>
      </c>
      <c r="D17" s="11">
        <f t="shared" si="1"/>
        <v>1.0524982888432581</v>
      </c>
      <c r="E17" s="4"/>
      <c r="G17" s="35"/>
    </row>
    <row r="18" spans="1:7" ht="15" customHeight="1" x14ac:dyDescent="0.25">
      <c r="A18" s="9" t="s">
        <v>8</v>
      </c>
      <c r="B18" s="30">
        <v>10129</v>
      </c>
      <c r="C18" s="11">
        <f t="shared" si="0"/>
        <v>0.90472899595221645</v>
      </c>
      <c r="D18" s="11">
        <f t="shared" si="1"/>
        <v>1.5181162997334385</v>
      </c>
      <c r="E18" s="4"/>
      <c r="G18" s="35"/>
    </row>
    <row r="19" spans="1:7" ht="15" customHeight="1" x14ac:dyDescent="0.25">
      <c r="A19" s="9" t="s">
        <v>9</v>
      </c>
      <c r="B19" s="30">
        <v>7531</v>
      </c>
      <c r="C19" s="11">
        <f t="shared" si="0"/>
        <v>1.2168370734298235</v>
      </c>
      <c r="D19" s="11">
        <f t="shared" si="1"/>
        <v>2.0418271145930156</v>
      </c>
      <c r="E19" s="4"/>
      <c r="G19" s="35"/>
    </row>
    <row r="20" spans="1:7" ht="15" customHeight="1" x14ac:dyDescent="0.25">
      <c r="A20" s="9" t="s">
        <v>10</v>
      </c>
      <c r="B20" s="30">
        <v>6540</v>
      </c>
      <c r="C20" s="11">
        <f t="shared" si="0"/>
        <v>1.4012232415902142</v>
      </c>
      <c r="D20" s="11">
        <f t="shared" si="1"/>
        <v>2.3512232415902141</v>
      </c>
      <c r="E20" s="4"/>
      <c r="G20" s="35"/>
    </row>
    <row r="21" spans="1:7" ht="15" customHeight="1" x14ac:dyDescent="0.25">
      <c r="A21" s="9" t="s">
        <v>11</v>
      </c>
      <c r="B21" s="30">
        <v>5879</v>
      </c>
      <c r="C21" s="11">
        <f t="shared" si="0"/>
        <v>1.558768498043885</v>
      </c>
      <c r="D21" s="11">
        <f t="shared" si="1"/>
        <v>2.6155808811022281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9164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15377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166</v>
      </c>
      <c r="C3" s="4"/>
      <c r="D3" s="4"/>
      <c r="E3" s="4"/>
    </row>
    <row r="4" spans="1:8" ht="15" customHeight="1" x14ac:dyDescent="0.25">
      <c r="A4" s="4" t="s">
        <v>132</v>
      </c>
      <c r="B4" s="5" t="s">
        <v>112</v>
      </c>
      <c r="C4" s="4"/>
      <c r="D4" s="4"/>
      <c r="E4" s="4"/>
    </row>
    <row r="5" spans="1:8" ht="15" customHeight="1" x14ac:dyDescent="0.25">
      <c r="A5" s="4" t="s">
        <v>144</v>
      </c>
      <c r="B5" s="3" t="s">
        <v>168</v>
      </c>
      <c r="C5" s="4"/>
      <c r="D5" s="4"/>
      <c r="E5" s="4"/>
    </row>
    <row r="6" spans="1:8" ht="15" customHeight="1" x14ac:dyDescent="0.25">
      <c r="A6" s="4" t="s">
        <v>145</v>
      </c>
      <c r="B6" s="7">
        <v>4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17803</v>
      </c>
      <c r="C10" s="11">
        <f>B$23/B10</f>
        <v>1.1571083525248553</v>
      </c>
      <c r="D10" s="11">
        <f>B$24/B10</f>
        <v>1.3686457338650788</v>
      </c>
      <c r="E10" s="4"/>
      <c r="H10" s="35"/>
    </row>
    <row r="11" spans="1:8" ht="15" customHeight="1" x14ac:dyDescent="0.25">
      <c r="A11" s="9" t="s">
        <v>1</v>
      </c>
      <c r="B11" s="30">
        <v>18058</v>
      </c>
      <c r="C11" s="11">
        <f>B$23/B11</f>
        <v>1.1407686344002659</v>
      </c>
      <c r="D11" s="11">
        <f>B$24/B11</f>
        <v>1.3493188614464504</v>
      </c>
      <c r="E11" s="4"/>
      <c r="H11" s="35"/>
    </row>
    <row r="12" spans="1:8" ht="15" customHeight="1" x14ac:dyDescent="0.25">
      <c r="A12" s="9" t="s">
        <v>2</v>
      </c>
      <c r="B12" s="30">
        <v>19060</v>
      </c>
      <c r="C12" s="11">
        <f t="shared" ref="C12:C21" si="0">B$23/B12</f>
        <v>1.0807974816369359</v>
      </c>
      <c r="D12" s="11">
        <f t="shared" ref="D12:D21" si="1">B$24/B12</f>
        <v>1.2783840503672612</v>
      </c>
      <c r="E12" s="4"/>
      <c r="H12" s="35"/>
    </row>
    <row r="13" spans="1:8" ht="15" customHeight="1" x14ac:dyDescent="0.25">
      <c r="A13" s="9" t="s">
        <v>3</v>
      </c>
      <c r="B13" s="30">
        <v>20209</v>
      </c>
      <c r="C13" s="11">
        <f t="shared" si="0"/>
        <v>1.0193478153298035</v>
      </c>
      <c r="D13" s="11">
        <f t="shared" si="1"/>
        <v>1.2057004305012617</v>
      </c>
      <c r="E13" s="4"/>
      <c r="F13" s="33"/>
      <c r="H13" s="35"/>
    </row>
    <row r="14" spans="1:8" ht="15" customHeight="1" x14ac:dyDescent="0.25">
      <c r="A14" s="27" t="s">
        <v>4</v>
      </c>
      <c r="B14" s="30">
        <v>21848</v>
      </c>
      <c r="C14" s="29">
        <f t="shared" si="0"/>
        <v>0.9428780666422556</v>
      </c>
      <c r="D14" s="29">
        <f t="shared" si="1"/>
        <v>1.1152508238740388</v>
      </c>
      <c r="E14" s="4"/>
      <c r="F14" s="33"/>
      <c r="H14" s="35"/>
    </row>
    <row r="15" spans="1:8" ht="15" customHeight="1" x14ac:dyDescent="0.25">
      <c r="A15" s="27" t="s">
        <v>5</v>
      </c>
      <c r="B15" s="30">
        <v>22991</v>
      </c>
      <c r="C15" s="29">
        <f t="shared" si="0"/>
        <v>0.89600278369796882</v>
      </c>
      <c r="D15" s="29">
        <f t="shared" si="1"/>
        <v>1.0598060110478014</v>
      </c>
      <c r="E15" s="4"/>
      <c r="F15" s="33"/>
      <c r="H15" s="35"/>
    </row>
    <row r="16" spans="1:8" ht="15" customHeight="1" x14ac:dyDescent="0.25">
      <c r="A16" s="27" t="s">
        <v>6</v>
      </c>
      <c r="B16" s="30">
        <v>24366</v>
      </c>
      <c r="C16" s="29">
        <f t="shared" si="0"/>
        <v>0.84544036772551912</v>
      </c>
      <c r="D16" s="29">
        <f t="shared" si="1"/>
        <v>1</v>
      </c>
      <c r="E16" s="4"/>
      <c r="F16" s="33"/>
      <c r="H16" s="35"/>
    </row>
    <row r="17" spans="1:8" ht="15" customHeight="1" x14ac:dyDescent="0.25">
      <c r="A17" s="27" t="s">
        <v>7</v>
      </c>
      <c r="B17" s="30">
        <v>23866</v>
      </c>
      <c r="C17" s="29">
        <f t="shared" si="0"/>
        <v>0.8631526020279896</v>
      </c>
      <c r="D17" s="29">
        <f t="shared" si="1"/>
        <v>1.0209503058744658</v>
      </c>
      <c r="E17" s="4"/>
      <c r="F17" s="33"/>
      <c r="H17" s="35"/>
    </row>
    <row r="18" spans="1:8" ht="15" customHeight="1" x14ac:dyDescent="0.25">
      <c r="A18" s="27" t="s">
        <v>8</v>
      </c>
      <c r="B18" s="30">
        <v>21173</v>
      </c>
      <c r="C18" s="29">
        <f t="shared" si="0"/>
        <v>0.97293723137958721</v>
      </c>
      <c r="D18" s="29">
        <f t="shared" si="1"/>
        <v>1.1508052708638361</v>
      </c>
      <c r="E18" s="4"/>
      <c r="F18" s="33"/>
      <c r="H18" s="35"/>
    </row>
    <row r="19" spans="1:8" ht="15" customHeight="1" x14ac:dyDescent="0.25">
      <c r="A19" s="27" t="s">
        <v>9</v>
      </c>
      <c r="B19" s="30">
        <v>20453</v>
      </c>
      <c r="C19" s="29">
        <f t="shared" si="0"/>
        <v>1.0071872097002885</v>
      </c>
      <c r="D19" s="29">
        <f t="shared" si="1"/>
        <v>1.1913166772600596</v>
      </c>
      <c r="E19" s="4"/>
      <c r="F19" s="33"/>
      <c r="H19" s="35"/>
    </row>
    <row r="20" spans="1:8" ht="15" customHeight="1" x14ac:dyDescent="0.25">
      <c r="A20" s="27" t="s">
        <v>10</v>
      </c>
      <c r="B20" s="30">
        <v>19322</v>
      </c>
      <c r="C20" s="29">
        <f t="shared" si="0"/>
        <v>1.0661422213021425</v>
      </c>
      <c r="D20" s="29">
        <f t="shared" si="1"/>
        <v>1.2610495807887383</v>
      </c>
      <c r="E20" s="4"/>
      <c r="F20" s="33"/>
      <c r="H20" s="35"/>
    </row>
    <row r="21" spans="1:8" ht="15" customHeight="1" x14ac:dyDescent="0.25">
      <c r="A21" s="9" t="s">
        <v>11</v>
      </c>
      <c r="B21" s="30">
        <v>18049</v>
      </c>
      <c r="C21" s="11">
        <f t="shared" si="0"/>
        <v>1.1413374702199568</v>
      </c>
      <c r="D21" s="11">
        <f t="shared" si="1"/>
        <v>1.3499916892902655</v>
      </c>
      <c r="E21" s="4"/>
      <c r="F21" s="33"/>
      <c r="H21" s="35"/>
    </row>
    <row r="22" spans="1:8" ht="15" customHeight="1" x14ac:dyDescent="0.25">
      <c r="A22" s="4"/>
      <c r="B22" s="4"/>
      <c r="C22" s="4"/>
      <c r="D22" s="4"/>
      <c r="E22" s="4"/>
      <c r="F22" s="33"/>
    </row>
    <row r="23" spans="1:8" ht="15" customHeight="1" x14ac:dyDescent="0.25">
      <c r="A23" s="4" t="s">
        <v>178</v>
      </c>
      <c r="B23" s="6">
        <v>20600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24366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169</v>
      </c>
      <c r="C3" s="4"/>
      <c r="D3" s="4"/>
      <c r="E3" s="4"/>
    </row>
    <row r="4" spans="1:7" ht="15" customHeight="1" x14ac:dyDescent="0.25">
      <c r="A4" s="4" t="s">
        <v>132</v>
      </c>
      <c r="B4" s="5" t="s">
        <v>21</v>
      </c>
      <c r="C4" s="4"/>
      <c r="D4" s="4"/>
      <c r="E4" s="4"/>
    </row>
    <row r="5" spans="1:7" ht="15" customHeight="1" x14ac:dyDescent="0.25">
      <c r="A5" s="4" t="s">
        <v>144</v>
      </c>
      <c r="B5" s="3" t="s">
        <v>229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5111</v>
      </c>
      <c r="C10" s="11">
        <f>B$23/B10</f>
        <v>1.2357659949129329</v>
      </c>
      <c r="D10" s="11">
        <f>B$24/B10</f>
        <v>1.6114263353551164</v>
      </c>
      <c r="E10" s="4"/>
      <c r="G10" s="35"/>
    </row>
    <row r="11" spans="1:7" ht="15" customHeight="1" x14ac:dyDescent="0.25">
      <c r="A11" s="9" t="s">
        <v>1</v>
      </c>
      <c r="B11" s="30">
        <v>5458</v>
      </c>
      <c r="C11" s="11">
        <f>B$23/B11</f>
        <v>1.1572004397215097</v>
      </c>
      <c r="D11" s="11">
        <f>B$24/B11</f>
        <v>1.508977647489923</v>
      </c>
      <c r="E11" s="4"/>
      <c r="G11" s="35"/>
    </row>
    <row r="12" spans="1:7" ht="15" customHeight="1" x14ac:dyDescent="0.25">
      <c r="A12" s="9" t="s">
        <v>2</v>
      </c>
      <c r="B12" s="30">
        <v>5550</v>
      </c>
      <c r="C12" s="11">
        <f t="shared" ref="C12:C21" si="0">B$23/B12</f>
        <v>1.1380180180180179</v>
      </c>
      <c r="D12" s="11">
        <f t="shared" ref="D12:D21" si="1">B$24/B12</f>
        <v>1.4839639639639639</v>
      </c>
      <c r="E12" s="4"/>
      <c r="G12" s="35"/>
    </row>
    <row r="13" spans="1:7" ht="15" customHeight="1" x14ac:dyDescent="0.25">
      <c r="A13" s="9" t="s">
        <v>3</v>
      </c>
      <c r="B13" s="30">
        <v>5604</v>
      </c>
      <c r="C13" s="11">
        <f t="shared" si="0"/>
        <v>1.1270521056388294</v>
      </c>
      <c r="D13" s="11">
        <f t="shared" si="1"/>
        <v>1.4696645253390435</v>
      </c>
      <c r="E13" s="4"/>
      <c r="G13" s="35"/>
    </row>
    <row r="14" spans="1:7" ht="15" customHeight="1" x14ac:dyDescent="0.25">
      <c r="A14" s="9" t="s">
        <v>4</v>
      </c>
      <c r="B14" s="30">
        <v>6273</v>
      </c>
      <c r="C14" s="11">
        <f t="shared" si="0"/>
        <v>1.0068547744300973</v>
      </c>
      <c r="D14" s="11">
        <f t="shared" si="1"/>
        <v>1.312928423401881</v>
      </c>
      <c r="E14" s="4"/>
      <c r="G14" s="35"/>
    </row>
    <row r="15" spans="1:7" ht="15" customHeight="1" x14ac:dyDescent="0.25">
      <c r="A15" s="9" t="s">
        <v>5</v>
      </c>
      <c r="B15" s="30">
        <v>6709</v>
      </c>
      <c r="C15" s="11">
        <f t="shared" si="0"/>
        <v>0.94142197048740495</v>
      </c>
      <c r="D15" s="11">
        <f t="shared" si="1"/>
        <v>1.2276047100909226</v>
      </c>
      <c r="E15" s="4"/>
      <c r="G15" s="35"/>
    </row>
    <row r="16" spans="1:7" ht="15" customHeight="1" x14ac:dyDescent="0.25">
      <c r="A16" s="9" t="s">
        <v>6</v>
      </c>
      <c r="B16" s="30">
        <v>8022</v>
      </c>
      <c r="C16" s="11">
        <f t="shared" si="0"/>
        <v>0.78733482921964593</v>
      </c>
      <c r="D16" s="11">
        <f t="shared" si="1"/>
        <v>1.0266766392420843</v>
      </c>
      <c r="E16" s="4"/>
      <c r="G16" s="35"/>
    </row>
    <row r="17" spans="1:7" ht="15" customHeight="1" x14ac:dyDescent="0.25">
      <c r="A17" s="9" t="s">
        <v>7</v>
      </c>
      <c r="B17" s="30">
        <v>8236</v>
      </c>
      <c r="C17" s="11">
        <f t="shared" si="0"/>
        <v>0.76687712481787274</v>
      </c>
      <c r="D17" s="11">
        <f t="shared" si="1"/>
        <v>1</v>
      </c>
      <c r="E17" s="4"/>
      <c r="G17" s="35"/>
    </row>
    <row r="18" spans="1:7" ht="15" customHeight="1" x14ac:dyDescent="0.25">
      <c r="A18" s="27" t="s">
        <v>8</v>
      </c>
      <c r="B18" s="41">
        <v>7127</v>
      </c>
      <c r="C18" s="29">
        <f t="shared" si="0"/>
        <v>0.88620738038445346</v>
      </c>
      <c r="D18" s="29">
        <f t="shared" si="1"/>
        <v>1.1556054440858707</v>
      </c>
      <c r="E18" s="4"/>
      <c r="G18" s="35"/>
    </row>
    <row r="19" spans="1:7" ht="15" customHeight="1" x14ac:dyDescent="0.25">
      <c r="A19" s="27" t="s">
        <v>9</v>
      </c>
      <c r="B19" s="41">
        <v>6747</v>
      </c>
      <c r="C19" s="29">
        <f t="shared" si="0"/>
        <v>0.93611975692900551</v>
      </c>
      <c r="D19" s="29">
        <f t="shared" si="1"/>
        <v>1.2206906773380761</v>
      </c>
      <c r="E19" s="4"/>
      <c r="G19" s="35"/>
    </row>
    <row r="20" spans="1:7" ht="15" customHeight="1" x14ac:dyDescent="0.25">
      <c r="A20" s="27" t="s">
        <v>10</v>
      </c>
      <c r="B20" s="41">
        <v>5865</v>
      </c>
      <c r="C20" s="29">
        <f t="shared" si="0"/>
        <v>1.0768968456947996</v>
      </c>
      <c r="D20" s="29">
        <f t="shared" si="1"/>
        <v>1.4042625745950554</v>
      </c>
      <c r="E20" s="4"/>
      <c r="G20" s="35"/>
    </row>
    <row r="21" spans="1:7" ht="15" customHeight="1" x14ac:dyDescent="0.25">
      <c r="A21" s="9" t="s">
        <v>11</v>
      </c>
      <c r="B21" s="30">
        <v>5104</v>
      </c>
      <c r="C21" s="11">
        <f t="shared" si="0"/>
        <v>1.2374608150470219</v>
      </c>
      <c r="D21" s="11">
        <f t="shared" si="1"/>
        <v>1.6136363636363635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6316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8236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170</v>
      </c>
      <c r="C3" s="4"/>
      <c r="D3" s="4"/>
      <c r="E3" s="4"/>
    </row>
    <row r="4" spans="1:7" ht="15" customHeight="1" x14ac:dyDescent="0.25">
      <c r="A4" s="4" t="s">
        <v>132</v>
      </c>
      <c r="B4" s="5" t="s">
        <v>63</v>
      </c>
      <c r="C4" s="4"/>
      <c r="D4" s="4"/>
      <c r="E4" s="4"/>
    </row>
    <row r="5" spans="1:7" ht="15" customHeight="1" x14ac:dyDescent="0.25">
      <c r="A5" s="4" t="s">
        <v>144</v>
      </c>
      <c r="B5" s="3" t="s">
        <v>251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68190</v>
      </c>
      <c r="C10" s="11">
        <f>B$23/B10</f>
        <v>1.1520457545094589</v>
      </c>
      <c r="D10" s="11">
        <f>B$24/B10</f>
        <v>1.3587916116732659</v>
      </c>
      <c r="E10" s="4"/>
      <c r="G10" s="35"/>
    </row>
    <row r="11" spans="1:7" ht="15" customHeight="1" x14ac:dyDescent="0.25">
      <c r="A11" s="9" t="s">
        <v>1</v>
      </c>
      <c r="B11" s="30">
        <v>73389</v>
      </c>
      <c r="C11" s="11">
        <f>B$23/B11</f>
        <v>1.0704328986632874</v>
      </c>
      <c r="D11" s="11">
        <f>B$24/B11</f>
        <v>1.2625325321233427</v>
      </c>
      <c r="E11" s="4"/>
      <c r="G11" s="35"/>
    </row>
    <row r="12" spans="1:7" ht="15" customHeight="1" x14ac:dyDescent="0.25">
      <c r="A12" s="9" t="s">
        <v>2</v>
      </c>
      <c r="B12" s="30">
        <v>73590</v>
      </c>
      <c r="C12" s="11">
        <f t="shared" ref="C12:C21" si="0">B$23/B12</f>
        <v>1.0675091724419079</v>
      </c>
      <c r="D12" s="11">
        <f t="shared" ref="D12:D21" si="1">B$24/B12</f>
        <v>1.2590841146894958</v>
      </c>
      <c r="E12" s="4"/>
      <c r="G12" s="35"/>
    </row>
    <row r="13" spans="1:7" ht="15" customHeight="1" x14ac:dyDescent="0.25">
      <c r="A13" s="9" t="s">
        <v>3</v>
      </c>
      <c r="B13" s="30">
        <v>72742</v>
      </c>
      <c r="C13" s="11">
        <f t="shared" si="0"/>
        <v>1.0799538093536059</v>
      </c>
      <c r="D13" s="11">
        <f t="shared" si="1"/>
        <v>1.2737620631822055</v>
      </c>
      <c r="E13" s="4"/>
      <c r="G13" s="35"/>
    </row>
    <row r="14" spans="1:7" ht="15" customHeight="1" x14ac:dyDescent="0.25">
      <c r="A14" s="9" t="s">
        <v>4</v>
      </c>
      <c r="B14" s="30">
        <v>78922</v>
      </c>
      <c r="C14" s="11">
        <f t="shared" si="0"/>
        <v>0.99538785129621654</v>
      </c>
      <c r="D14" s="11">
        <f t="shared" si="1"/>
        <v>1.1740199184004461</v>
      </c>
      <c r="E14" s="4"/>
      <c r="G14" s="35"/>
    </row>
    <row r="15" spans="1:7" ht="15" customHeight="1" x14ac:dyDescent="0.25">
      <c r="A15" s="9" t="s">
        <v>5</v>
      </c>
      <c r="B15" s="30">
        <v>84680</v>
      </c>
      <c r="C15" s="11">
        <f t="shared" si="0"/>
        <v>0.92770429853566372</v>
      </c>
      <c r="D15" s="11">
        <f t="shared" si="1"/>
        <v>1.094189891355692</v>
      </c>
      <c r="E15" s="4"/>
      <c r="G15" s="35"/>
    </row>
    <row r="16" spans="1:7" ht="15" customHeight="1" x14ac:dyDescent="0.25">
      <c r="A16" s="9" t="s">
        <v>6</v>
      </c>
      <c r="B16" s="30">
        <v>89188</v>
      </c>
      <c r="C16" s="11">
        <f t="shared" si="0"/>
        <v>0.88081356236264974</v>
      </c>
      <c r="D16" s="11">
        <f t="shared" si="1"/>
        <v>1.038884154819034</v>
      </c>
      <c r="E16" s="4"/>
      <c r="G16" s="35"/>
    </row>
    <row r="17" spans="1:7" ht="15" customHeight="1" x14ac:dyDescent="0.25">
      <c r="A17" s="9" t="s">
        <v>7</v>
      </c>
      <c r="B17" s="30">
        <v>92656</v>
      </c>
      <c r="C17" s="11">
        <f t="shared" si="0"/>
        <v>0.84784579519944747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82836</v>
      </c>
      <c r="C18" s="11">
        <f t="shared" si="0"/>
        <v>0.94835578733883819</v>
      </c>
      <c r="D18" s="11">
        <f t="shared" si="1"/>
        <v>1.1185474914288474</v>
      </c>
      <c r="E18" s="4"/>
      <c r="G18" s="35"/>
    </row>
    <row r="19" spans="1:7" ht="15" customHeight="1" x14ac:dyDescent="0.25">
      <c r="A19" s="9" t="s">
        <v>9</v>
      </c>
      <c r="B19" s="30">
        <v>83454</v>
      </c>
      <c r="C19" s="11">
        <f t="shared" si="0"/>
        <v>0.94133294988856131</v>
      </c>
      <c r="D19" s="11">
        <f t="shared" si="1"/>
        <v>1.110264337239677</v>
      </c>
      <c r="E19" s="4"/>
      <c r="G19" s="35"/>
    </row>
    <row r="20" spans="1:7" ht="15" customHeight="1" x14ac:dyDescent="0.25">
      <c r="A20" s="9" t="s">
        <v>10</v>
      </c>
      <c r="B20" s="30">
        <v>73197</v>
      </c>
      <c r="C20" s="11">
        <f t="shared" si="0"/>
        <v>1.0732407065863354</v>
      </c>
      <c r="D20" s="11">
        <f t="shared" si="1"/>
        <v>1.2658442285886033</v>
      </c>
      <c r="E20" s="4"/>
      <c r="G20" s="35"/>
    </row>
    <row r="21" spans="1:7" ht="15" customHeight="1" x14ac:dyDescent="0.25">
      <c r="A21" s="9" t="s">
        <v>11</v>
      </c>
      <c r="B21" s="30">
        <v>69320</v>
      </c>
      <c r="C21" s="11">
        <f t="shared" si="0"/>
        <v>1.1332660126947489</v>
      </c>
      <c r="D21" s="11">
        <f t="shared" si="1"/>
        <v>1.3366416618580497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78558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92656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266</v>
      </c>
      <c r="C3" s="4"/>
      <c r="D3" s="4"/>
      <c r="E3" s="4"/>
    </row>
    <row r="4" spans="1:7" ht="15" customHeight="1" x14ac:dyDescent="0.25">
      <c r="A4" s="4" t="s">
        <v>132</v>
      </c>
      <c r="B4" s="5" t="s">
        <v>65</v>
      </c>
      <c r="C4" s="4"/>
      <c r="D4" s="4"/>
      <c r="E4" s="4"/>
    </row>
    <row r="5" spans="1:7" ht="15" customHeight="1" x14ac:dyDescent="0.25">
      <c r="A5" s="4" t="s">
        <v>144</v>
      </c>
      <c r="B5" s="3" t="s">
        <v>250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35099</v>
      </c>
      <c r="C10" s="11">
        <f>B$23/B10</f>
        <v>1.1576398187982564</v>
      </c>
      <c r="D10" s="11">
        <f>B$24/B10</f>
        <v>1.3712071568990569</v>
      </c>
      <c r="E10" s="4"/>
      <c r="G10" s="35"/>
    </row>
    <row r="11" spans="1:7" ht="15" customHeight="1" x14ac:dyDescent="0.25">
      <c r="A11" s="9" t="s">
        <v>1</v>
      </c>
      <c r="B11" s="30">
        <v>37779</v>
      </c>
      <c r="C11" s="11">
        <f>B$23/B11</f>
        <v>1.075518145001191</v>
      </c>
      <c r="D11" s="11">
        <f>B$24/B11</f>
        <v>1.2739352550358665</v>
      </c>
      <c r="E11" s="4"/>
      <c r="G11" s="35"/>
    </row>
    <row r="12" spans="1:7" ht="15" customHeight="1" x14ac:dyDescent="0.25">
      <c r="A12" s="9" t="s">
        <v>2</v>
      </c>
      <c r="B12" s="30">
        <v>38477</v>
      </c>
      <c r="C12" s="11">
        <f t="shared" ref="C12:C21" si="0">B$23/B12</f>
        <v>1.0560074849910337</v>
      </c>
      <c r="D12" s="11">
        <f t="shared" ref="D12:D21" si="1">B$24/B12</f>
        <v>1.2508251682823506</v>
      </c>
      <c r="E12" s="4"/>
      <c r="G12" s="35"/>
    </row>
    <row r="13" spans="1:7" ht="15" customHeight="1" x14ac:dyDescent="0.25">
      <c r="A13" s="9" t="s">
        <v>3</v>
      </c>
      <c r="B13" s="30">
        <v>37949</v>
      </c>
      <c r="C13" s="11">
        <f t="shared" si="0"/>
        <v>1.0707001502015863</v>
      </c>
      <c r="D13" s="11">
        <f t="shared" si="1"/>
        <v>1.2682284118158582</v>
      </c>
      <c r="E13" s="4"/>
      <c r="G13" s="35"/>
    </row>
    <row r="14" spans="1:7" ht="15" customHeight="1" x14ac:dyDescent="0.25">
      <c r="A14" s="9" t="s">
        <v>4</v>
      </c>
      <c r="B14" s="30">
        <v>40586</v>
      </c>
      <c r="C14" s="11">
        <f t="shared" si="0"/>
        <v>1.0011333957522299</v>
      </c>
      <c r="D14" s="11">
        <f t="shared" si="1"/>
        <v>1.1858276252895088</v>
      </c>
      <c r="E14" s="4"/>
      <c r="G14" s="35"/>
    </row>
    <row r="15" spans="1:7" ht="15" customHeight="1" x14ac:dyDescent="0.25">
      <c r="A15" s="9" t="s">
        <v>5</v>
      </c>
      <c r="B15" s="30">
        <v>42866</v>
      </c>
      <c r="C15" s="11">
        <f t="shared" si="0"/>
        <v>0.94788410395184997</v>
      </c>
      <c r="D15" s="11">
        <f t="shared" si="1"/>
        <v>1.1227546307096534</v>
      </c>
      <c r="E15" s="4"/>
      <c r="G15" s="35"/>
    </row>
    <row r="16" spans="1:7" ht="15" customHeight="1" x14ac:dyDescent="0.25">
      <c r="A16" s="9" t="s">
        <v>6</v>
      </c>
      <c r="B16" s="30">
        <v>45207</v>
      </c>
      <c r="C16" s="11">
        <f t="shared" si="0"/>
        <v>0.89879885858384767</v>
      </c>
      <c r="D16" s="11">
        <f t="shared" si="1"/>
        <v>1.0646138872298538</v>
      </c>
      <c r="E16" s="4"/>
      <c r="G16" s="35"/>
    </row>
    <row r="17" spans="1:7" ht="15" customHeight="1" x14ac:dyDescent="0.25">
      <c r="A17" s="9" t="s">
        <v>7</v>
      </c>
      <c r="B17" s="30">
        <v>48128</v>
      </c>
      <c r="C17" s="11">
        <f t="shared" si="0"/>
        <v>0.84424867021276595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43681</v>
      </c>
      <c r="C18" s="11">
        <f t="shared" si="0"/>
        <v>0.93019848446693065</v>
      </c>
      <c r="D18" s="11">
        <f t="shared" si="1"/>
        <v>1.1018062773288158</v>
      </c>
      <c r="E18" s="4"/>
      <c r="G18" s="35"/>
    </row>
    <row r="19" spans="1:7" ht="15" customHeight="1" x14ac:dyDescent="0.25">
      <c r="A19" s="9" t="s">
        <v>9</v>
      </c>
      <c r="B19" s="30">
        <v>43088</v>
      </c>
      <c r="C19" s="11">
        <f t="shared" si="0"/>
        <v>0.94300037133308579</v>
      </c>
      <c r="D19" s="11">
        <f t="shared" si="1"/>
        <v>1.116969922020052</v>
      </c>
      <c r="E19" s="4"/>
      <c r="G19" s="35"/>
    </row>
    <row r="20" spans="1:7" ht="15" customHeight="1" x14ac:dyDescent="0.25">
      <c r="A20" s="9" t="s">
        <v>10</v>
      </c>
      <c r="B20" s="30">
        <v>38452</v>
      </c>
      <c r="C20" s="11">
        <f t="shared" si="0"/>
        <v>1.0566940601269115</v>
      </c>
      <c r="D20" s="11">
        <f t="shared" si="1"/>
        <v>1.2516384063247685</v>
      </c>
      <c r="E20" s="4"/>
      <c r="G20" s="35"/>
    </row>
    <row r="21" spans="1:7" ht="15" customHeight="1" x14ac:dyDescent="0.25">
      <c r="A21" s="9" t="s">
        <v>11</v>
      </c>
      <c r="B21" s="30">
        <v>36098</v>
      </c>
      <c r="C21" s="11">
        <f t="shared" si="0"/>
        <v>1.1256025264557594</v>
      </c>
      <c r="D21" s="11">
        <f t="shared" si="1"/>
        <v>1.3332594603579146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40632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48128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267</v>
      </c>
      <c r="C3" s="4"/>
      <c r="D3" s="4"/>
      <c r="E3" s="4"/>
    </row>
    <row r="4" spans="1:5" ht="15" customHeight="1" x14ac:dyDescent="0.25">
      <c r="A4" s="4" t="s">
        <v>132</v>
      </c>
      <c r="B4" s="5" t="s">
        <v>113</v>
      </c>
      <c r="C4" s="4"/>
      <c r="D4" s="4"/>
      <c r="E4" s="4"/>
    </row>
    <row r="5" spans="1:5" ht="15" customHeight="1" x14ac:dyDescent="0.25">
      <c r="A5" s="4" t="s">
        <v>144</v>
      </c>
      <c r="B5" s="3" t="s">
        <v>171</v>
      </c>
      <c r="C5" s="4"/>
      <c r="D5" s="4"/>
      <c r="E5" s="4"/>
    </row>
    <row r="6" spans="1:5" ht="15" customHeight="1" x14ac:dyDescent="0.25">
      <c r="A6" s="4" t="s">
        <v>145</v>
      </c>
      <c r="B6" s="7">
        <v>4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7" t="s">
        <v>195</v>
      </c>
      <c r="C10" s="20" t="e">
        <f>B$23/B10</f>
        <v>#VALUE!</v>
      </c>
      <c r="D10" s="20" t="e">
        <f>B$24/B10</f>
        <v>#VALUE!</v>
      </c>
      <c r="E10" s="4"/>
    </row>
    <row r="11" spans="1:5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5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5" ht="15" customHeight="1" x14ac:dyDescent="0.25">
      <c r="A13" s="18" t="s">
        <v>278</v>
      </c>
      <c r="B13" s="17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7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7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7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7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7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7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7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7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1" ht="15" customHeight="1" x14ac:dyDescent="0.25">
      <c r="A1" s="4" t="s">
        <v>268</v>
      </c>
      <c r="B1" s="4"/>
      <c r="C1" s="4"/>
      <c r="D1" s="4"/>
      <c r="E1" s="4"/>
      <c r="F1" s="4"/>
    </row>
    <row r="2" spans="1:11" ht="15" customHeight="1" x14ac:dyDescent="0.25">
      <c r="A2" s="4"/>
      <c r="B2" s="4"/>
      <c r="C2" s="4"/>
      <c r="D2" s="4"/>
      <c r="E2" s="4"/>
      <c r="F2" s="4"/>
    </row>
    <row r="3" spans="1:11" ht="15" customHeight="1" x14ac:dyDescent="0.25">
      <c r="A3" s="4" t="s">
        <v>146</v>
      </c>
      <c r="B3" s="4" t="s">
        <v>136</v>
      </c>
      <c r="C3" s="4"/>
      <c r="D3" s="4"/>
      <c r="E3" s="4"/>
      <c r="F3" s="4"/>
    </row>
    <row r="4" spans="1:11" ht="15" customHeight="1" x14ac:dyDescent="0.25">
      <c r="A4" s="4" t="s">
        <v>132</v>
      </c>
      <c r="B4" s="5" t="s">
        <v>93</v>
      </c>
      <c r="C4" s="4"/>
      <c r="D4" s="4"/>
      <c r="E4" s="4"/>
      <c r="F4" s="4"/>
    </row>
    <row r="5" spans="1:11" ht="15" customHeight="1" x14ac:dyDescent="0.25">
      <c r="A5" s="4" t="s">
        <v>144</v>
      </c>
      <c r="B5" s="3" t="s">
        <v>137</v>
      </c>
      <c r="C5" s="4"/>
      <c r="D5" s="4"/>
      <c r="E5" s="4"/>
      <c r="F5" s="4"/>
    </row>
    <row r="6" spans="1:11" ht="15" customHeight="1" x14ac:dyDescent="0.25">
      <c r="A6" s="4" t="s">
        <v>145</v>
      </c>
      <c r="B6" s="7">
        <v>6</v>
      </c>
      <c r="C6" s="4"/>
      <c r="D6" s="4"/>
      <c r="E6" s="4"/>
      <c r="F6" s="4"/>
    </row>
    <row r="7" spans="1:11" ht="15" customHeight="1" x14ac:dyDescent="0.25">
      <c r="A7" s="4"/>
      <c r="B7" s="7"/>
      <c r="C7" s="4"/>
      <c r="D7" s="4"/>
      <c r="E7" s="4"/>
      <c r="F7" s="4"/>
    </row>
    <row r="8" spans="1:11" ht="15" customHeight="1" x14ac:dyDescent="0.25">
      <c r="A8" s="4"/>
      <c r="B8" s="4"/>
      <c r="C8" s="4"/>
      <c r="D8" s="4"/>
      <c r="E8" s="4"/>
      <c r="F8" s="4"/>
    </row>
    <row r="9" spans="1:11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F9" s="4"/>
      <c r="H9" s="37"/>
      <c r="I9" s="37"/>
      <c r="J9" s="37"/>
      <c r="K9" s="37"/>
    </row>
    <row r="10" spans="1:11" ht="15" customHeight="1" x14ac:dyDescent="0.25">
      <c r="A10" s="9" t="s">
        <v>0</v>
      </c>
      <c r="B10" s="10">
        <v>1825</v>
      </c>
      <c r="C10" s="11">
        <f>B$23/B10</f>
        <v>1.5605479452054793</v>
      </c>
      <c r="D10" s="11">
        <f>B$24/B10</f>
        <v>2.6761643835616438</v>
      </c>
      <c r="E10" s="4"/>
      <c r="F10" s="4"/>
      <c r="H10" s="38"/>
      <c r="I10" s="39"/>
      <c r="J10" s="38"/>
      <c r="K10" s="37"/>
    </row>
    <row r="11" spans="1:11" ht="15" customHeight="1" x14ac:dyDescent="0.25">
      <c r="A11" s="9" t="s">
        <v>1</v>
      </c>
      <c r="B11" s="10">
        <v>2300</v>
      </c>
      <c r="C11" s="11">
        <f>B$23/B11</f>
        <v>1.2382608695652173</v>
      </c>
      <c r="D11" s="11">
        <f>B$24/B11</f>
        <v>2.123478260869565</v>
      </c>
      <c r="E11" s="4"/>
      <c r="F11" s="4"/>
      <c r="H11" s="38"/>
      <c r="I11" s="39"/>
      <c r="J11" s="38"/>
      <c r="K11" s="37"/>
    </row>
    <row r="12" spans="1:11" ht="15" customHeight="1" x14ac:dyDescent="0.25">
      <c r="A12" s="9" t="s">
        <v>2</v>
      </c>
      <c r="B12" s="10">
        <v>2137</v>
      </c>
      <c r="C12" s="11">
        <f t="shared" ref="C12:C21" si="0">B$23/B12</f>
        <v>1.3327094057089377</v>
      </c>
      <c r="D12" s="11">
        <f t="shared" ref="D12:D21" si="1">B$24/B12</f>
        <v>2.2854468881609735</v>
      </c>
      <c r="E12" s="4"/>
      <c r="F12" s="4"/>
      <c r="H12" s="38"/>
      <c r="I12" s="39"/>
      <c r="J12" s="38"/>
      <c r="K12" s="37"/>
    </row>
    <row r="13" spans="1:11" ht="15" customHeight="1" x14ac:dyDescent="0.25">
      <c r="A13" s="9" t="s">
        <v>3</v>
      </c>
      <c r="B13" s="10">
        <v>1690</v>
      </c>
      <c r="C13" s="11">
        <f t="shared" si="0"/>
        <v>1.685207100591716</v>
      </c>
      <c r="D13" s="11">
        <f t="shared" si="1"/>
        <v>2.8899408284023669</v>
      </c>
      <c r="E13" s="4"/>
      <c r="F13" s="4"/>
      <c r="H13" s="38"/>
      <c r="I13" s="39"/>
      <c r="J13" s="38"/>
      <c r="K13" s="37"/>
    </row>
    <row r="14" spans="1:11" ht="15" customHeight="1" x14ac:dyDescent="0.25">
      <c r="A14" s="9" t="s">
        <v>4</v>
      </c>
      <c r="B14" s="10">
        <v>2208</v>
      </c>
      <c r="C14" s="11">
        <f t="shared" si="0"/>
        <v>1.2898550724637681</v>
      </c>
      <c r="D14" s="11">
        <f t="shared" si="1"/>
        <v>2.2119565217391304</v>
      </c>
      <c r="E14" s="4"/>
      <c r="F14" s="4"/>
      <c r="H14" s="38"/>
      <c r="I14" s="39"/>
      <c r="J14" s="38"/>
      <c r="K14" s="37"/>
    </row>
    <row r="15" spans="1:11" ht="15" customHeight="1" x14ac:dyDescent="0.25">
      <c r="A15" s="9" t="s">
        <v>5</v>
      </c>
      <c r="B15" s="10">
        <v>3269</v>
      </c>
      <c r="C15" s="11">
        <f t="shared" si="0"/>
        <v>0.87121443866625881</v>
      </c>
      <c r="D15" s="11">
        <f t="shared" si="1"/>
        <v>1.4940348730498623</v>
      </c>
      <c r="E15" s="4"/>
      <c r="F15" s="4"/>
      <c r="H15" s="38"/>
      <c r="I15" s="39"/>
      <c r="J15" s="38"/>
      <c r="K15" s="37"/>
    </row>
    <row r="16" spans="1:11" ht="15" customHeight="1" x14ac:dyDescent="0.25">
      <c r="A16" s="9" t="s">
        <v>6</v>
      </c>
      <c r="B16" s="10">
        <v>4485</v>
      </c>
      <c r="C16" s="11">
        <f t="shared" si="0"/>
        <v>0.63500557413600889</v>
      </c>
      <c r="D16" s="11">
        <f t="shared" si="1"/>
        <v>1.088963210702341</v>
      </c>
      <c r="E16" s="4"/>
      <c r="F16" s="4"/>
      <c r="H16" s="38"/>
      <c r="I16" s="39"/>
      <c r="J16" s="38"/>
      <c r="K16" s="37"/>
    </row>
    <row r="17" spans="1:13" ht="15" customHeight="1" x14ac:dyDescent="0.25">
      <c r="A17" s="9" t="s">
        <v>7</v>
      </c>
      <c r="B17" s="10">
        <v>4884</v>
      </c>
      <c r="C17" s="11">
        <f t="shared" si="0"/>
        <v>0.58312858312858318</v>
      </c>
      <c r="D17" s="11">
        <f t="shared" si="1"/>
        <v>1</v>
      </c>
      <c r="E17" s="4"/>
      <c r="F17" s="4"/>
      <c r="H17" s="38"/>
      <c r="I17" s="39"/>
      <c r="J17" s="38"/>
      <c r="K17" s="37"/>
      <c r="M17" s="35"/>
    </row>
    <row r="18" spans="1:13" ht="15" customHeight="1" x14ac:dyDescent="0.25">
      <c r="A18" s="9" t="s">
        <v>8</v>
      </c>
      <c r="B18" s="10">
        <v>3479</v>
      </c>
      <c r="C18" s="11">
        <f t="shared" si="0"/>
        <v>0.81862604196608224</v>
      </c>
      <c r="D18" s="11">
        <f t="shared" si="1"/>
        <v>1.4038516815176776</v>
      </c>
      <c r="E18" s="4"/>
      <c r="F18" s="4"/>
      <c r="H18" s="38"/>
      <c r="I18" s="39"/>
      <c r="J18" s="38"/>
      <c r="K18" s="37"/>
    </row>
    <row r="19" spans="1:13" ht="15" customHeight="1" x14ac:dyDescent="0.25">
      <c r="A19" s="9" t="s">
        <v>9</v>
      </c>
      <c r="B19" s="10">
        <v>3695</v>
      </c>
      <c r="C19" s="11">
        <f t="shared" si="0"/>
        <v>0.77077131258457376</v>
      </c>
      <c r="D19" s="11">
        <f t="shared" si="1"/>
        <v>1.321786197564276</v>
      </c>
      <c r="E19" s="4"/>
      <c r="F19" s="4"/>
      <c r="H19" s="38"/>
      <c r="I19" s="39"/>
      <c r="J19" s="38"/>
      <c r="K19" s="37"/>
    </row>
    <row r="20" spans="1:13" ht="15" customHeight="1" x14ac:dyDescent="0.25">
      <c r="A20" s="9" t="s">
        <v>10</v>
      </c>
      <c r="B20" s="10">
        <v>1845</v>
      </c>
      <c r="C20" s="11">
        <f t="shared" si="0"/>
        <v>1.5436314363143631</v>
      </c>
      <c r="D20" s="11">
        <f t="shared" si="1"/>
        <v>2.6471544715447153</v>
      </c>
      <c r="E20" s="4"/>
      <c r="F20" s="4"/>
      <c r="H20" s="38"/>
      <c r="I20" s="39"/>
      <c r="J20" s="38"/>
      <c r="K20" s="37"/>
    </row>
    <row r="21" spans="1:13" ht="15" customHeight="1" x14ac:dyDescent="0.25">
      <c r="A21" s="9" t="s">
        <v>11</v>
      </c>
      <c r="B21" s="10">
        <v>1469</v>
      </c>
      <c r="C21" s="11">
        <f t="shared" si="0"/>
        <v>1.9387338325391423</v>
      </c>
      <c r="D21" s="11">
        <f t="shared" si="1"/>
        <v>3.3247106875425461</v>
      </c>
      <c r="E21" s="4"/>
      <c r="F21" s="4"/>
      <c r="H21" s="38"/>
      <c r="I21" s="39"/>
      <c r="J21" s="38"/>
      <c r="K21" s="37"/>
    </row>
    <row r="22" spans="1:13" ht="15" customHeight="1" x14ac:dyDescent="0.25">
      <c r="A22" s="16"/>
      <c r="B22" s="16"/>
      <c r="C22" s="16"/>
      <c r="D22" s="16"/>
      <c r="E22" s="4"/>
      <c r="F22" s="4"/>
      <c r="H22" s="37"/>
      <c r="I22" s="37"/>
      <c r="J22" s="37"/>
      <c r="K22" s="37"/>
    </row>
    <row r="23" spans="1:13" ht="15" customHeight="1" x14ac:dyDescent="0.25">
      <c r="A23" s="4" t="s">
        <v>178</v>
      </c>
      <c r="B23" s="6">
        <v>2848</v>
      </c>
      <c r="C23" s="36"/>
      <c r="D23" s="4"/>
      <c r="E23" s="4"/>
      <c r="F23" s="4"/>
    </row>
    <row r="24" spans="1:13" ht="15" customHeight="1" x14ac:dyDescent="0.25">
      <c r="A24" s="4" t="s">
        <v>179</v>
      </c>
      <c r="B24" s="6">
        <f>MAX(B10:B21)</f>
        <v>4884</v>
      </c>
      <c r="C24" s="4"/>
      <c r="D24" s="4"/>
      <c r="E24" s="4"/>
      <c r="F24" s="4"/>
    </row>
    <row r="25" spans="1:13" ht="15" customHeight="1" x14ac:dyDescent="0.25">
      <c r="A25" s="4"/>
      <c r="B25" s="4"/>
      <c r="C25" s="4"/>
      <c r="D25" s="4"/>
      <c r="E25" s="4"/>
      <c r="F25" s="4"/>
    </row>
    <row r="26" spans="1:13" ht="15" customHeight="1" x14ac:dyDescent="0.25">
      <c r="D26" s="4"/>
      <c r="E26" s="4"/>
      <c r="F26" s="4"/>
    </row>
    <row r="27" spans="1:13" ht="15" customHeight="1" x14ac:dyDescent="0.25">
      <c r="D27" s="4"/>
      <c r="E27" s="4"/>
      <c r="F27" s="4"/>
    </row>
    <row r="28" spans="1:13" ht="15" customHeight="1" x14ac:dyDescent="0.25">
      <c r="A28" s="4"/>
      <c r="B28" s="4"/>
      <c r="C28" s="4"/>
      <c r="D28" s="4"/>
      <c r="E28" s="4"/>
      <c r="F28" s="4"/>
    </row>
    <row r="29" spans="1:13" ht="15" customHeight="1" x14ac:dyDescent="0.25"/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172</v>
      </c>
      <c r="C3" s="4"/>
      <c r="D3" s="4"/>
      <c r="E3" s="4"/>
    </row>
    <row r="4" spans="1:8" ht="15" customHeight="1" x14ac:dyDescent="0.25">
      <c r="A4" s="4" t="s">
        <v>132</v>
      </c>
      <c r="B4" s="5" t="s">
        <v>96</v>
      </c>
      <c r="C4" s="4"/>
      <c r="D4" s="4"/>
      <c r="E4" s="4"/>
    </row>
    <row r="5" spans="1:8" ht="15" customHeight="1" x14ac:dyDescent="0.25">
      <c r="A5" s="4" t="s">
        <v>144</v>
      </c>
      <c r="B5" s="3" t="s">
        <v>173</v>
      </c>
      <c r="C5" s="4"/>
      <c r="D5" s="4"/>
      <c r="E5" s="4"/>
    </row>
    <row r="6" spans="1:8" ht="15" customHeight="1" x14ac:dyDescent="0.25">
      <c r="A6" s="4" t="s">
        <v>145</v>
      </c>
      <c r="B6" s="7">
        <v>6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2734</v>
      </c>
      <c r="C10" s="11">
        <f>B$23/B10</f>
        <v>1.3299195318215069</v>
      </c>
      <c r="D10" s="11">
        <f>B$24/B10</f>
        <v>1.9272128749085589</v>
      </c>
      <c r="E10" s="4"/>
      <c r="H10" s="35"/>
    </row>
    <row r="11" spans="1:8" ht="15" customHeight="1" x14ac:dyDescent="0.25">
      <c r="A11" s="9" t="s">
        <v>1</v>
      </c>
      <c r="B11" s="30">
        <v>3223</v>
      </c>
      <c r="C11" s="11">
        <f>B$23/B11</f>
        <v>1.1281414830902885</v>
      </c>
      <c r="D11" s="11">
        <f>B$24/B11</f>
        <v>1.6348122866894197</v>
      </c>
      <c r="E11" s="4"/>
      <c r="H11" s="35"/>
    </row>
    <row r="12" spans="1:8" ht="15" customHeight="1" x14ac:dyDescent="0.25">
      <c r="A12" s="9" t="s">
        <v>2</v>
      </c>
      <c r="B12" s="30">
        <v>3423</v>
      </c>
      <c r="C12" s="11">
        <f t="shared" ref="C12:C21" si="0">B$23/B12</f>
        <v>1.0622261174408414</v>
      </c>
      <c r="D12" s="11">
        <f t="shared" ref="D12:D21" si="1">B$24/B12</f>
        <v>1.5392930178206252</v>
      </c>
      <c r="E12" s="4"/>
      <c r="H12" s="35"/>
    </row>
    <row r="13" spans="1:8" ht="15" customHeight="1" x14ac:dyDescent="0.25">
      <c r="A13" s="9" t="s">
        <v>3</v>
      </c>
      <c r="B13" s="30">
        <v>2855</v>
      </c>
      <c r="C13" s="11">
        <f t="shared" si="0"/>
        <v>1.2735551663747811</v>
      </c>
      <c r="D13" s="11">
        <f t="shared" si="1"/>
        <v>1.8455341506129597</v>
      </c>
      <c r="E13" s="4"/>
      <c r="H13" s="35"/>
    </row>
    <row r="14" spans="1:8" ht="15" customHeight="1" x14ac:dyDescent="0.25">
      <c r="A14" s="9" t="s">
        <v>4</v>
      </c>
      <c r="B14" s="30">
        <v>2991</v>
      </c>
      <c r="C14" s="11">
        <f t="shared" si="0"/>
        <v>1.2156469408224675</v>
      </c>
      <c r="D14" s="11">
        <f t="shared" si="1"/>
        <v>1.7616181878970245</v>
      </c>
      <c r="E14" s="4"/>
      <c r="H14" s="35"/>
    </row>
    <row r="15" spans="1:8" ht="15" customHeight="1" x14ac:dyDescent="0.25">
      <c r="A15" s="9" t="s">
        <v>5</v>
      </c>
      <c r="B15" s="30">
        <v>4067</v>
      </c>
      <c r="C15" s="11">
        <f t="shared" si="0"/>
        <v>0.89402507991148261</v>
      </c>
      <c r="D15" s="11">
        <f t="shared" si="1"/>
        <v>1.2955495451192525</v>
      </c>
      <c r="E15" s="4"/>
      <c r="H15" s="35"/>
    </row>
    <row r="16" spans="1:8" ht="15" customHeight="1" x14ac:dyDescent="0.25">
      <c r="A16" s="9" t="s">
        <v>6</v>
      </c>
      <c r="B16" s="30">
        <v>4957</v>
      </c>
      <c r="C16" s="11">
        <f t="shared" si="0"/>
        <v>0.73350817026427273</v>
      </c>
      <c r="D16" s="11">
        <f t="shared" si="1"/>
        <v>1.0629412951381885</v>
      </c>
      <c r="E16" s="4"/>
      <c r="H16" s="35"/>
    </row>
    <row r="17" spans="1:8" ht="15" customHeight="1" x14ac:dyDescent="0.25">
      <c r="A17" s="9" t="s">
        <v>7</v>
      </c>
      <c r="B17" s="30">
        <v>5269</v>
      </c>
      <c r="C17" s="11">
        <f t="shared" si="0"/>
        <v>0.6900740178401974</v>
      </c>
      <c r="D17" s="11">
        <f t="shared" si="1"/>
        <v>1</v>
      </c>
      <c r="E17" s="4"/>
      <c r="H17" s="35"/>
    </row>
    <row r="18" spans="1:8" ht="15" customHeight="1" x14ac:dyDescent="0.25">
      <c r="A18" s="9" t="s">
        <v>8</v>
      </c>
      <c r="B18" s="30">
        <v>4126</v>
      </c>
      <c r="C18" s="11">
        <f t="shared" si="0"/>
        <v>0.88124091129423165</v>
      </c>
      <c r="D18" s="11">
        <f t="shared" si="1"/>
        <v>1.2770237518177412</v>
      </c>
      <c r="E18" s="4"/>
      <c r="H18" s="35"/>
    </row>
    <row r="19" spans="1:8" ht="15" customHeight="1" x14ac:dyDescent="0.25">
      <c r="A19" s="9" t="s">
        <v>9</v>
      </c>
      <c r="B19" s="30">
        <v>4131</v>
      </c>
      <c r="C19" s="11">
        <f t="shared" si="0"/>
        <v>0.88017429193899777</v>
      </c>
      <c r="D19" s="11">
        <f t="shared" si="1"/>
        <v>1.2754780924715565</v>
      </c>
      <c r="E19" s="4"/>
      <c r="H19" s="35"/>
    </row>
    <row r="20" spans="1:8" ht="15" customHeight="1" x14ac:dyDescent="0.25">
      <c r="A20" s="9" t="s">
        <v>10</v>
      </c>
      <c r="B20" s="30">
        <v>2776</v>
      </c>
      <c r="C20" s="11">
        <f t="shared" si="0"/>
        <v>1.3097982708933718</v>
      </c>
      <c r="D20" s="11">
        <f t="shared" si="1"/>
        <v>1.8980547550432276</v>
      </c>
      <c r="E20" s="4"/>
      <c r="H20" s="35"/>
    </row>
    <row r="21" spans="1:8" ht="15" customHeight="1" x14ac:dyDescent="0.25">
      <c r="A21" s="9" t="s">
        <v>11</v>
      </c>
      <c r="B21" s="30">
        <v>3093</v>
      </c>
      <c r="C21" s="11">
        <f t="shared" si="0"/>
        <v>1.1755577109602329</v>
      </c>
      <c r="D21" s="11">
        <f t="shared" si="1"/>
        <v>1.7035240866472681</v>
      </c>
      <c r="E21" s="4"/>
      <c r="H21" s="35"/>
    </row>
    <row r="22" spans="1:8" ht="15" customHeight="1" x14ac:dyDescent="0.25">
      <c r="A22" s="4"/>
      <c r="B22" s="4"/>
      <c r="C22" s="4"/>
      <c r="D22" s="4"/>
      <c r="E22" s="4"/>
    </row>
    <row r="23" spans="1:8" ht="15" customHeight="1" x14ac:dyDescent="0.25">
      <c r="A23" s="4" t="s">
        <v>178</v>
      </c>
      <c r="B23" s="6">
        <v>3636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5269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174</v>
      </c>
      <c r="C3" s="4"/>
      <c r="D3" s="4"/>
      <c r="E3" s="4"/>
    </row>
    <row r="4" spans="1:8" ht="15" customHeight="1" x14ac:dyDescent="0.25">
      <c r="A4" s="4" t="s">
        <v>132</v>
      </c>
      <c r="B4" s="5" t="s">
        <v>84</v>
      </c>
      <c r="C4" s="4"/>
      <c r="D4" s="4"/>
      <c r="E4" s="4"/>
    </row>
    <row r="5" spans="1:8" ht="15" customHeight="1" x14ac:dyDescent="0.25">
      <c r="A5" s="4" t="s">
        <v>144</v>
      </c>
      <c r="B5" s="3" t="s">
        <v>175</v>
      </c>
      <c r="C5" s="4"/>
      <c r="D5" s="4"/>
      <c r="E5" s="4"/>
    </row>
    <row r="6" spans="1:8" ht="15" customHeight="1" x14ac:dyDescent="0.25">
      <c r="A6" s="4" t="s">
        <v>145</v>
      </c>
      <c r="B6" s="7">
        <v>5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3249</v>
      </c>
      <c r="C10" s="11">
        <f>B$23/B10</f>
        <v>1.4715297014465989</v>
      </c>
      <c r="D10" s="11">
        <f>B$24/B10</f>
        <v>2.2022160664819945</v>
      </c>
      <c r="E10" s="4"/>
      <c r="H10" s="35"/>
    </row>
    <row r="11" spans="1:8" ht="15" customHeight="1" x14ac:dyDescent="0.25">
      <c r="A11" s="9" t="s">
        <v>1</v>
      </c>
      <c r="B11" s="30">
        <v>3669</v>
      </c>
      <c r="C11" s="11">
        <f>B$23/B11</f>
        <v>1.3030798582720087</v>
      </c>
      <c r="D11" s="11">
        <f>B$24/B11</f>
        <v>1.9501226492232215</v>
      </c>
      <c r="E11" s="4"/>
      <c r="H11" s="35"/>
    </row>
    <row r="12" spans="1:8" ht="15" customHeight="1" x14ac:dyDescent="0.25">
      <c r="A12" s="9" t="s">
        <v>2</v>
      </c>
      <c r="B12" s="30">
        <v>3787</v>
      </c>
      <c r="C12" s="11">
        <f t="shared" ref="C12:C21" si="0">B$23/B12</f>
        <v>1.2624768946395564</v>
      </c>
      <c r="D12" s="11">
        <f t="shared" ref="D12:D21" si="1">B$24/B12</f>
        <v>1.8893583311328228</v>
      </c>
      <c r="E12" s="4"/>
      <c r="H12" s="35"/>
    </row>
    <row r="13" spans="1:8" ht="15" customHeight="1" x14ac:dyDescent="0.25">
      <c r="A13" s="9" t="s">
        <v>3</v>
      </c>
      <c r="B13" s="30">
        <v>3807</v>
      </c>
      <c r="C13" s="11">
        <f t="shared" si="0"/>
        <v>1.2558444969792488</v>
      </c>
      <c r="D13" s="11">
        <f t="shared" si="1"/>
        <v>1.8794326241134751</v>
      </c>
      <c r="E13" s="4"/>
      <c r="H13" s="35"/>
    </row>
    <row r="14" spans="1:8" ht="15" customHeight="1" x14ac:dyDescent="0.25">
      <c r="A14" s="9" t="s">
        <v>4</v>
      </c>
      <c r="B14" s="30">
        <v>4552</v>
      </c>
      <c r="C14" s="11">
        <f t="shared" si="0"/>
        <v>1.0503075571177505</v>
      </c>
      <c r="D14" s="11">
        <f t="shared" si="1"/>
        <v>1.5718365553602811</v>
      </c>
      <c r="E14" s="4"/>
      <c r="H14" s="35"/>
    </row>
    <row r="15" spans="1:8" ht="15" customHeight="1" x14ac:dyDescent="0.25">
      <c r="A15" s="9" t="s">
        <v>5</v>
      </c>
      <c r="B15" s="30">
        <v>5596</v>
      </c>
      <c r="C15" s="11">
        <f t="shared" si="0"/>
        <v>0.85436025732666188</v>
      </c>
      <c r="D15" s="11">
        <f t="shared" si="1"/>
        <v>1.2785918513223731</v>
      </c>
      <c r="E15" s="4"/>
      <c r="H15" s="35"/>
    </row>
    <row r="16" spans="1:8" ht="15" customHeight="1" x14ac:dyDescent="0.25">
      <c r="A16" s="9" t="s">
        <v>6</v>
      </c>
      <c r="B16" s="30">
        <v>6675</v>
      </c>
      <c r="C16" s="11">
        <f t="shared" si="0"/>
        <v>0.71625468164794004</v>
      </c>
      <c r="D16" s="11">
        <f t="shared" si="1"/>
        <v>1.0719101123595505</v>
      </c>
      <c r="E16" s="4"/>
      <c r="H16" s="35"/>
    </row>
    <row r="17" spans="1:8" ht="15" customHeight="1" x14ac:dyDescent="0.25">
      <c r="A17" s="9" t="s">
        <v>7</v>
      </c>
      <c r="B17" s="30">
        <v>7155</v>
      </c>
      <c r="C17" s="11">
        <f t="shared" si="0"/>
        <v>0.66820405310971354</v>
      </c>
      <c r="D17" s="11">
        <f t="shared" si="1"/>
        <v>1</v>
      </c>
      <c r="E17" s="4"/>
      <c r="H17" s="35"/>
    </row>
    <row r="18" spans="1:8" ht="15" customHeight="1" x14ac:dyDescent="0.25">
      <c r="A18" s="9" t="s">
        <v>8</v>
      </c>
      <c r="B18" s="30">
        <v>5806</v>
      </c>
      <c r="C18" s="11">
        <f t="shared" si="0"/>
        <v>0.82345849121598347</v>
      </c>
      <c r="D18" s="11">
        <f t="shared" si="1"/>
        <v>1.2323458491215984</v>
      </c>
      <c r="E18" s="4"/>
      <c r="H18" s="35"/>
    </row>
    <row r="19" spans="1:8" ht="15" customHeight="1" x14ac:dyDescent="0.25">
      <c r="A19" s="9" t="s">
        <v>9</v>
      </c>
      <c r="B19" s="30">
        <v>5487</v>
      </c>
      <c r="C19" s="11">
        <f t="shared" si="0"/>
        <v>0.87133223983962094</v>
      </c>
      <c r="D19" s="11">
        <f t="shared" si="1"/>
        <v>1.3039912520503008</v>
      </c>
      <c r="E19" s="4"/>
      <c r="H19" s="35"/>
    </row>
    <row r="20" spans="1:8" ht="15" customHeight="1" x14ac:dyDescent="0.25">
      <c r="A20" s="9" t="s">
        <v>10</v>
      </c>
      <c r="B20" s="30">
        <v>3902</v>
      </c>
      <c r="C20" s="11">
        <f t="shared" si="0"/>
        <v>1.2252690927729371</v>
      </c>
      <c r="D20" s="11">
        <f t="shared" si="1"/>
        <v>1.8336750384418248</v>
      </c>
      <c r="E20" s="4"/>
      <c r="H20" s="35"/>
    </row>
    <row r="21" spans="1:8" ht="15" customHeight="1" x14ac:dyDescent="0.25">
      <c r="A21" s="9" t="s">
        <v>11</v>
      </c>
      <c r="B21" s="30">
        <v>3672</v>
      </c>
      <c r="C21" s="11">
        <f t="shared" si="0"/>
        <v>1.3020152505446623</v>
      </c>
      <c r="D21" s="11">
        <f t="shared" si="1"/>
        <v>1.9485294117647058</v>
      </c>
      <c r="E21" s="4"/>
      <c r="H21" s="35"/>
    </row>
    <row r="22" spans="1:8" ht="15" customHeight="1" x14ac:dyDescent="0.25">
      <c r="A22" s="4"/>
      <c r="B22" s="42"/>
      <c r="C22" s="4"/>
      <c r="D22" s="4"/>
      <c r="E22" s="4"/>
    </row>
    <row r="23" spans="1:8" ht="15" customHeight="1" x14ac:dyDescent="0.25">
      <c r="A23" s="4" t="s">
        <v>178</v>
      </c>
      <c r="B23" s="6">
        <v>4781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7155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176</v>
      </c>
      <c r="C3" s="4"/>
      <c r="D3" s="4"/>
      <c r="E3" s="4"/>
    </row>
    <row r="4" spans="1:8" ht="15" customHeight="1" x14ac:dyDescent="0.25">
      <c r="A4" s="4" t="s">
        <v>132</v>
      </c>
      <c r="B4" s="5" t="s">
        <v>114</v>
      </c>
      <c r="C4" s="4"/>
      <c r="D4" s="4"/>
      <c r="E4" s="4"/>
    </row>
    <row r="5" spans="1:8" ht="15" customHeight="1" x14ac:dyDescent="0.25">
      <c r="A5" s="4" t="s">
        <v>144</v>
      </c>
      <c r="B5" s="3" t="s">
        <v>183</v>
      </c>
      <c r="C5" s="4"/>
      <c r="D5" s="4"/>
      <c r="E5" s="4"/>
    </row>
    <row r="6" spans="1:8" ht="15" customHeight="1" x14ac:dyDescent="0.25">
      <c r="A6" s="4" t="s">
        <v>145</v>
      </c>
      <c r="B6" s="7">
        <v>4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19419</v>
      </c>
      <c r="C10" s="11">
        <f>B$23/B10</f>
        <v>1.0353777228487564</v>
      </c>
      <c r="D10" s="11">
        <f>B$24/B10</f>
        <v>1.1409959318193521</v>
      </c>
      <c r="E10" s="4"/>
      <c r="G10" s="35"/>
      <c r="H10" s="35"/>
    </row>
    <row r="11" spans="1:8" ht="15" customHeight="1" x14ac:dyDescent="0.25">
      <c r="A11" s="9" t="s">
        <v>1</v>
      </c>
      <c r="B11" s="30">
        <v>19789</v>
      </c>
      <c r="C11" s="11">
        <f>B$23/B11</f>
        <v>1.0160190004547982</v>
      </c>
      <c r="D11" s="11">
        <f>B$24/B11</f>
        <v>1.1196624387285865</v>
      </c>
      <c r="E11" s="4"/>
      <c r="G11" s="35"/>
      <c r="H11" s="35"/>
    </row>
    <row r="12" spans="1:8" ht="15" customHeight="1" x14ac:dyDescent="0.25">
      <c r="A12" s="9" t="s">
        <v>2</v>
      </c>
      <c r="B12" s="30">
        <v>19597</v>
      </c>
      <c r="C12" s="11">
        <f t="shared" ref="C12:C21" si="0">B$23/B12</f>
        <v>1.0259733632698882</v>
      </c>
      <c r="D12" s="11">
        <f t="shared" ref="D12:D21" si="1">B$24/B12</f>
        <v>1.1306322396285147</v>
      </c>
      <c r="E12" s="4"/>
      <c r="G12" s="35"/>
      <c r="H12" s="35"/>
    </row>
    <row r="13" spans="1:8" ht="15" customHeight="1" x14ac:dyDescent="0.25">
      <c r="A13" s="9" t="s">
        <v>3</v>
      </c>
      <c r="B13" s="30">
        <v>20616</v>
      </c>
      <c r="C13" s="11">
        <f t="shared" si="0"/>
        <v>0.97526193247962745</v>
      </c>
      <c r="D13" s="11">
        <f t="shared" si="1"/>
        <v>1.0747477687233218</v>
      </c>
      <c r="E13" s="4"/>
      <c r="G13" s="35"/>
      <c r="H13" s="35"/>
    </row>
    <row r="14" spans="1:8" ht="15" customHeight="1" x14ac:dyDescent="0.25">
      <c r="A14" s="9" t="s">
        <v>4</v>
      </c>
      <c r="B14" s="30">
        <v>20764</v>
      </c>
      <c r="C14" s="11">
        <f t="shared" si="0"/>
        <v>0.96831053746869578</v>
      </c>
      <c r="D14" s="11">
        <f t="shared" si="1"/>
        <v>1.0670872664226545</v>
      </c>
      <c r="E14" s="4"/>
      <c r="G14" s="35"/>
      <c r="H14" s="35"/>
    </row>
    <row r="15" spans="1:8" ht="15" customHeight="1" x14ac:dyDescent="0.25">
      <c r="A15" s="9" t="s">
        <v>5</v>
      </c>
      <c r="B15" s="30">
        <v>20272</v>
      </c>
      <c r="C15" s="11">
        <f t="shared" si="0"/>
        <v>0.99181136543014992</v>
      </c>
      <c r="D15" s="11">
        <f t="shared" si="1"/>
        <v>1.0929853985793212</v>
      </c>
      <c r="E15" s="4"/>
      <c r="G15" s="35"/>
      <c r="H15" s="35"/>
    </row>
    <row r="16" spans="1:8" ht="15" customHeight="1" x14ac:dyDescent="0.25">
      <c r="A16" s="9" t="s">
        <v>6</v>
      </c>
      <c r="B16" s="30">
        <v>20301</v>
      </c>
      <c r="C16" s="11">
        <f t="shared" si="0"/>
        <v>0.99039456184424413</v>
      </c>
      <c r="D16" s="11">
        <f t="shared" si="1"/>
        <v>1.0914240677799123</v>
      </c>
      <c r="E16" s="4"/>
      <c r="H16" s="35"/>
    </row>
    <row r="17" spans="1:8" ht="15" customHeight="1" x14ac:dyDescent="0.25">
      <c r="A17" s="9" t="s">
        <v>7</v>
      </c>
      <c r="B17" s="30">
        <v>20252</v>
      </c>
      <c r="C17" s="11">
        <f t="shared" si="0"/>
        <v>0.9927908354730397</v>
      </c>
      <c r="D17" s="11">
        <f t="shared" si="1"/>
        <v>1.0940647837250641</v>
      </c>
      <c r="E17" s="4"/>
      <c r="G17" s="35"/>
      <c r="H17" s="35"/>
    </row>
    <row r="18" spans="1:8" ht="15" customHeight="1" x14ac:dyDescent="0.25">
      <c r="A18" s="9" t="s">
        <v>8</v>
      </c>
      <c r="B18" s="30">
        <v>20293</v>
      </c>
      <c r="C18" s="11">
        <f t="shared" si="0"/>
        <v>0.99078499975360967</v>
      </c>
      <c r="D18" s="11">
        <f t="shared" si="1"/>
        <v>1.0918543340068003</v>
      </c>
      <c r="E18" s="4"/>
      <c r="G18" s="35"/>
      <c r="H18" s="35"/>
    </row>
    <row r="19" spans="1:8" ht="15" customHeight="1" x14ac:dyDescent="0.25">
      <c r="A19" s="9" t="s">
        <v>9</v>
      </c>
      <c r="B19" s="30">
        <v>22157</v>
      </c>
      <c r="C19" s="11">
        <f t="shared" si="0"/>
        <v>0.90743331678476324</v>
      </c>
      <c r="D19" s="11">
        <f t="shared" si="1"/>
        <v>1</v>
      </c>
      <c r="E19" s="4"/>
      <c r="G19" s="35"/>
      <c r="H19" s="35"/>
    </row>
    <row r="20" spans="1:8" ht="15" customHeight="1" x14ac:dyDescent="0.25">
      <c r="A20" s="9" t="s">
        <v>10</v>
      </c>
      <c r="B20" s="30">
        <v>19544</v>
      </c>
      <c r="C20" s="11">
        <f t="shared" si="0"/>
        <v>1.028755628325829</v>
      </c>
      <c r="D20" s="11">
        <f t="shared" si="1"/>
        <v>1.1336983217355709</v>
      </c>
      <c r="E20" s="4"/>
      <c r="G20" s="35"/>
      <c r="H20" s="35"/>
    </row>
    <row r="21" spans="1:8" ht="15" customHeight="1" x14ac:dyDescent="0.25">
      <c r="A21" s="9" t="s">
        <v>11</v>
      </c>
      <c r="B21" s="30">
        <v>18300</v>
      </c>
      <c r="C21" s="11">
        <f t="shared" si="0"/>
        <v>1.0986885245901639</v>
      </c>
      <c r="D21" s="11">
        <f t="shared" si="1"/>
        <v>1.2107650273224044</v>
      </c>
      <c r="E21" s="4"/>
      <c r="G21" s="35"/>
      <c r="H21" s="35"/>
    </row>
    <row r="22" spans="1:8" ht="15" customHeight="1" x14ac:dyDescent="0.25">
      <c r="A22" s="4"/>
      <c r="B22" s="4"/>
      <c r="C22" s="4"/>
      <c r="D22" s="4"/>
      <c r="E22" s="4"/>
    </row>
    <row r="23" spans="1:8" ht="15" customHeight="1" x14ac:dyDescent="0.25">
      <c r="A23" s="4" t="s">
        <v>178</v>
      </c>
      <c r="B23" s="6">
        <v>20106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22157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4"/>
      <c r="B26" s="4"/>
      <c r="C26" s="4"/>
      <c r="D26" s="4"/>
      <c r="E26" s="4"/>
    </row>
    <row r="27" spans="1:8" ht="15" customHeight="1" x14ac:dyDescent="0.25"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176</v>
      </c>
      <c r="C3" s="4"/>
      <c r="D3" s="4"/>
      <c r="E3" s="4"/>
    </row>
    <row r="4" spans="1:5" ht="15" customHeight="1" x14ac:dyDescent="0.25">
      <c r="A4" s="4" t="s">
        <v>132</v>
      </c>
      <c r="B4" s="5" t="s">
        <v>67</v>
      </c>
      <c r="C4" s="4"/>
      <c r="D4" s="4"/>
      <c r="E4" s="4"/>
    </row>
    <row r="5" spans="1:5" ht="15" customHeight="1" x14ac:dyDescent="0.25">
      <c r="A5" s="4" t="s">
        <v>144</v>
      </c>
      <c r="B5" s="3" t="s">
        <v>180</v>
      </c>
      <c r="C5" s="4"/>
      <c r="D5" s="4"/>
      <c r="E5" s="4"/>
    </row>
    <row r="6" spans="1:5" ht="15" customHeight="1" x14ac:dyDescent="0.25">
      <c r="A6" s="4" t="s">
        <v>145</v>
      </c>
      <c r="B6" s="7">
        <v>3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7" t="s">
        <v>195</v>
      </c>
      <c r="C10" s="20" t="e">
        <f>B$23/B10</f>
        <v>#VALUE!</v>
      </c>
      <c r="D10" s="20" t="e">
        <f>B$24/B10</f>
        <v>#VALUE!</v>
      </c>
      <c r="E10" s="4"/>
    </row>
    <row r="11" spans="1:5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5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5" ht="15" customHeight="1" x14ac:dyDescent="0.25">
      <c r="A13" s="18" t="s">
        <v>278</v>
      </c>
      <c r="B13" s="17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7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7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7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7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7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7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7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7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181</v>
      </c>
      <c r="C3" s="4"/>
      <c r="D3" s="4"/>
      <c r="E3" s="4"/>
    </row>
    <row r="4" spans="1:7" ht="15" customHeight="1" x14ac:dyDescent="0.25">
      <c r="A4" s="4" t="s">
        <v>132</v>
      </c>
      <c r="B4" s="5" t="s">
        <v>115</v>
      </c>
      <c r="C4" s="4"/>
      <c r="D4" s="4"/>
      <c r="E4" s="4"/>
    </row>
    <row r="5" spans="1:7" ht="15" customHeight="1" x14ac:dyDescent="0.25">
      <c r="A5" s="4" t="s">
        <v>144</v>
      </c>
      <c r="B5" s="3" t="s">
        <v>182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12785</v>
      </c>
      <c r="C10" s="11">
        <f>B$23/B10</f>
        <v>1.1490027375831051</v>
      </c>
      <c r="D10" s="11">
        <f>B$24/B10</f>
        <v>1.2844739929605007</v>
      </c>
      <c r="E10" s="4"/>
      <c r="G10" s="35"/>
    </row>
    <row r="11" spans="1:7" ht="15" customHeight="1" x14ac:dyDescent="0.25">
      <c r="A11" s="9" t="s">
        <v>1</v>
      </c>
      <c r="B11" s="30">
        <v>13238</v>
      </c>
      <c r="C11" s="11">
        <f>B$23/B11</f>
        <v>1.1096842423326787</v>
      </c>
      <c r="D11" s="11">
        <f>B$24/B11</f>
        <v>1.2405197159691796</v>
      </c>
      <c r="E11" s="4"/>
      <c r="G11" s="35"/>
    </row>
    <row r="12" spans="1:7" ht="15" customHeight="1" x14ac:dyDescent="0.25">
      <c r="A12" s="9" t="s">
        <v>2</v>
      </c>
      <c r="B12" s="30">
        <v>13468</v>
      </c>
      <c r="C12" s="11">
        <f t="shared" ref="C12:C21" si="0">B$23/B12</f>
        <v>1.0907335907335907</v>
      </c>
      <c r="D12" s="11">
        <f t="shared" ref="D12:D21" si="1">B$24/B12</f>
        <v>1.2193347193347193</v>
      </c>
      <c r="E12" s="4"/>
      <c r="G12" s="35"/>
    </row>
    <row r="13" spans="1:7" ht="15" customHeight="1" x14ac:dyDescent="0.25">
      <c r="A13" s="9" t="s">
        <v>3</v>
      </c>
      <c r="B13" s="30">
        <v>14358</v>
      </c>
      <c r="C13" s="11">
        <f t="shared" si="0"/>
        <v>1.0231229976319822</v>
      </c>
      <c r="D13" s="11">
        <f t="shared" si="1"/>
        <v>1.143752611784371</v>
      </c>
      <c r="E13" s="4"/>
      <c r="G13" s="35"/>
    </row>
    <row r="14" spans="1:7" ht="15" customHeight="1" x14ac:dyDescent="0.25">
      <c r="A14" s="9" t="s">
        <v>4</v>
      </c>
      <c r="B14" s="30">
        <v>15725</v>
      </c>
      <c r="C14" s="11">
        <f t="shared" si="0"/>
        <v>0.93418124006359304</v>
      </c>
      <c r="D14" s="11">
        <f t="shared" si="1"/>
        <v>1.0443243243243243</v>
      </c>
      <c r="E14" s="4"/>
      <c r="G14" s="35"/>
    </row>
    <row r="15" spans="1:7" ht="15" customHeight="1" x14ac:dyDescent="0.25">
      <c r="A15" s="9" t="s">
        <v>5</v>
      </c>
      <c r="B15" s="30">
        <v>16071</v>
      </c>
      <c r="C15" s="11">
        <f t="shared" si="0"/>
        <v>0.91406881961296749</v>
      </c>
      <c r="D15" s="11">
        <f t="shared" si="1"/>
        <v>1.021840582415531</v>
      </c>
      <c r="E15" s="4"/>
      <c r="G15" s="35"/>
    </row>
    <row r="16" spans="1:7" ht="15" customHeight="1" x14ac:dyDescent="0.25">
      <c r="A16" s="9" t="s">
        <v>6</v>
      </c>
      <c r="B16" s="30">
        <v>16375</v>
      </c>
      <c r="C16" s="11">
        <f t="shared" si="0"/>
        <v>0.89709923664122138</v>
      </c>
      <c r="D16" s="11">
        <f t="shared" si="1"/>
        <v>1.0028702290076337</v>
      </c>
      <c r="E16" s="4"/>
      <c r="G16" s="35"/>
    </row>
    <row r="17" spans="1:7" ht="15" customHeight="1" x14ac:dyDescent="0.25">
      <c r="A17" s="9" t="s">
        <v>7</v>
      </c>
      <c r="B17" s="30">
        <v>16422</v>
      </c>
      <c r="C17" s="11">
        <f t="shared" si="0"/>
        <v>0.89453172573377182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15495</v>
      </c>
      <c r="C18" s="11">
        <f t="shared" si="0"/>
        <v>0.94804775734107771</v>
      </c>
      <c r="D18" s="11">
        <f t="shared" si="1"/>
        <v>1.0598257502420136</v>
      </c>
      <c r="E18" s="4"/>
      <c r="G18" s="35"/>
    </row>
    <row r="19" spans="1:7" ht="15" customHeight="1" x14ac:dyDescent="0.25">
      <c r="A19" s="9" t="s">
        <v>9</v>
      </c>
      <c r="B19" s="30">
        <v>15425</v>
      </c>
      <c r="C19" s="11">
        <f t="shared" si="0"/>
        <v>0.95235008103727714</v>
      </c>
      <c r="D19" s="11">
        <f t="shared" si="1"/>
        <v>1.0646353322528364</v>
      </c>
      <c r="E19" s="4"/>
      <c r="G19" s="35"/>
    </row>
    <row r="20" spans="1:7" ht="15" customHeight="1" x14ac:dyDescent="0.25">
      <c r="A20" s="9" t="s">
        <v>10</v>
      </c>
      <c r="B20" s="30">
        <v>14024</v>
      </c>
      <c r="C20" s="11">
        <f t="shared" si="0"/>
        <v>1.0474900171135197</v>
      </c>
      <c r="D20" s="11">
        <f t="shared" si="1"/>
        <v>1.1709925841414717</v>
      </c>
      <c r="E20" s="4"/>
      <c r="G20" s="35"/>
    </row>
    <row r="21" spans="1:7" ht="15" customHeight="1" x14ac:dyDescent="0.25">
      <c r="A21" s="9" t="s">
        <v>11</v>
      </c>
      <c r="B21" s="30">
        <v>12848</v>
      </c>
      <c r="C21" s="11">
        <f t="shared" si="0"/>
        <v>1.1433686176836861</v>
      </c>
      <c r="D21" s="11">
        <f t="shared" si="1"/>
        <v>1.2781755915317559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14690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16422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184</v>
      </c>
      <c r="C3" s="4"/>
      <c r="D3" s="4"/>
      <c r="E3" s="4"/>
    </row>
    <row r="4" spans="1:7" ht="15" customHeight="1" x14ac:dyDescent="0.25">
      <c r="A4" s="4" t="s">
        <v>132</v>
      </c>
      <c r="B4" s="5" t="s">
        <v>48</v>
      </c>
      <c r="C4" s="4"/>
      <c r="D4" s="4"/>
      <c r="E4" s="4"/>
    </row>
    <row r="5" spans="1:7" ht="15" customHeight="1" x14ac:dyDescent="0.25">
      <c r="A5" s="4" t="s">
        <v>144</v>
      </c>
      <c r="B5" s="3" t="s">
        <v>185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7887</v>
      </c>
      <c r="C10" s="11">
        <f>B$23/B10</f>
        <v>1.2974515024724229</v>
      </c>
      <c r="D10" s="11">
        <f>B$24/B10</f>
        <v>1.9122606821351591</v>
      </c>
      <c r="E10" s="4"/>
      <c r="G10" s="35"/>
    </row>
    <row r="11" spans="1:7" ht="15" customHeight="1" x14ac:dyDescent="0.25">
      <c r="A11" s="9" t="s">
        <v>1</v>
      </c>
      <c r="B11" s="30">
        <v>9383</v>
      </c>
      <c r="C11" s="11">
        <f>B$23/B11</f>
        <v>1.0905893637429394</v>
      </c>
      <c r="D11" s="11">
        <f>B$24/B11</f>
        <v>1.6073750399658957</v>
      </c>
      <c r="E11" s="4"/>
      <c r="G11" s="35"/>
    </row>
    <row r="12" spans="1:7" ht="15" customHeight="1" x14ac:dyDescent="0.25">
      <c r="A12" s="9" t="s">
        <v>2</v>
      </c>
      <c r="B12" s="30">
        <v>9098</v>
      </c>
      <c r="C12" s="11">
        <f t="shared" ref="C12:C21" si="0">B$23/B12</f>
        <v>1.1247526928995384</v>
      </c>
      <c r="D12" s="11">
        <f t="shared" ref="D12:D21" si="1">B$24/B12</f>
        <v>1.6577269729610904</v>
      </c>
      <c r="E12" s="4"/>
      <c r="G12" s="35"/>
    </row>
    <row r="13" spans="1:7" ht="15" customHeight="1" x14ac:dyDescent="0.25">
      <c r="A13" s="9" t="s">
        <v>3</v>
      </c>
      <c r="B13" s="30">
        <v>7212</v>
      </c>
      <c r="C13" s="11">
        <f t="shared" si="0"/>
        <v>1.4188851913477538</v>
      </c>
      <c r="D13" s="11">
        <f t="shared" si="1"/>
        <v>2.091236827509706</v>
      </c>
      <c r="E13" s="4"/>
      <c r="G13" s="35"/>
    </row>
    <row r="14" spans="1:7" ht="15" customHeight="1" x14ac:dyDescent="0.25">
      <c r="A14" s="9" t="s">
        <v>4</v>
      </c>
      <c r="B14" s="30">
        <v>8839</v>
      </c>
      <c r="C14" s="11">
        <f t="shared" si="0"/>
        <v>1.1577101482068106</v>
      </c>
      <c r="D14" s="11">
        <f t="shared" si="1"/>
        <v>1.7063016178300712</v>
      </c>
      <c r="E14" s="4"/>
      <c r="G14" s="35"/>
    </row>
    <row r="15" spans="1:7" ht="15" customHeight="1" x14ac:dyDescent="0.25">
      <c r="A15" s="9" t="s">
        <v>5</v>
      </c>
      <c r="B15" s="30">
        <v>11370</v>
      </c>
      <c r="C15" s="11">
        <f t="shared" si="0"/>
        <v>0.9</v>
      </c>
      <c r="D15" s="11">
        <f t="shared" si="1"/>
        <v>1.3264731750219876</v>
      </c>
      <c r="E15" s="4"/>
      <c r="G15" s="35"/>
    </row>
    <row r="16" spans="1:7" ht="15" customHeight="1" x14ac:dyDescent="0.25">
      <c r="A16" s="9" t="s">
        <v>6</v>
      </c>
      <c r="B16" s="30">
        <v>13705</v>
      </c>
      <c r="C16" s="11">
        <f t="shared" si="0"/>
        <v>0.74666180226194823</v>
      </c>
      <c r="D16" s="11">
        <f t="shared" si="1"/>
        <v>1.1004742794600511</v>
      </c>
      <c r="E16" s="4"/>
      <c r="G16" s="35"/>
    </row>
    <row r="17" spans="1:7" ht="15" customHeight="1" x14ac:dyDescent="0.25">
      <c r="A17" s="9" t="s">
        <v>7</v>
      </c>
      <c r="B17" s="30">
        <v>15082</v>
      </c>
      <c r="C17" s="11">
        <f t="shared" si="0"/>
        <v>0.67849091632409497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11870</v>
      </c>
      <c r="C18" s="11">
        <f t="shared" si="0"/>
        <v>0.86208930075821399</v>
      </c>
      <c r="D18" s="11">
        <f t="shared" si="1"/>
        <v>1.2705981465880372</v>
      </c>
      <c r="E18" s="4"/>
      <c r="G18" s="35"/>
    </row>
    <row r="19" spans="1:7" ht="15" customHeight="1" x14ac:dyDescent="0.25">
      <c r="A19" s="9" t="s">
        <v>9</v>
      </c>
      <c r="B19" s="30">
        <v>11969</v>
      </c>
      <c r="C19" s="11">
        <f t="shared" si="0"/>
        <v>0.8549586431615005</v>
      </c>
      <c r="D19" s="11">
        <f t="shared" si="1"/>
        <v>1.2600885621188069</v>
      </c>
      <c r="E19" s="4"/>
      <c r="G19" s="35"/>
    </row>
    <row r="20" spans="1:7" ht="15" customHeight="1" x14ac:dyDescent="0.25">
      <c r="A20" s="9" t="s">
        <v>10</v>
      </c>
      <c r="B20" s="30">
        <v>8098</v>
      </c>
      <c r="C20" s="11">
        <f t="shared" si="0"/>
        <v>1.2636453445295135</v>
      </c>
      <c r="D20" s="11">
        <f t="shared" si="1"/>
        <v>1.8624351691775747</v>
      </c>
      <c r="E20" s="4"/>
      <c r="G20" s="35"/>
    </row>
    <row r="21" spans="1:7" ht="15" customHeight="1" x14ac:dyDescent="0.25">
      <c r="A21" s="9" t="s">
        <v>11</v>
      </c>
      <c r="B21" s="30">
        <v>8197</v>
      </c>
      <c r="C21" s="11">
        <f t="shared" si="0"/>
        <v>1.2483835549591313</v>
      </c>
      <c r="D21" s="11">
        <f t="shared" si="1"/>
        <v>1.8399414419909723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10233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15082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186</v>
      </c>
      <c r="C3" s="4"/>
      <c r="D3" s="4"/>
      <c r="E3" s="4"/>
    </row>
    <row r="4" spans="1:7" ht="15" customHeight="1" x14ac:dyDescent="0.25">
      <c r="A4" s="4" t="s">
        <v>132</v>
      </c>
      <c r="B4" s="5" t="s">
        <v>40</v>
      </c>
      <c r="C4" s="4"/>
      <c r="D4" s="4"/>
      <c r="E4" s="4"/>
    </row>
    <row r="5" spans="1:7" ht="15" customHeight="1" x14ac:dyDescent="0.25">
      <c r="A5" s="4" t="s">
        <v>144</v>
      </c>
      <c r="B5" s="3" t="s">
        <v>187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4938</v>
      </c>
      <c r="C10" s="11">
        <f>B$23/B10</f>
        <v>1.3993519643580397</v>
      </c>
      <c r="D10" s="11">
        <f>B$24/B10</f>
        <v>1.9511948157148644</v>
      </c>
      <c r="E10" s="4"/>
      <c r="G10" s="35"/>
    </row>
    <row r="11" spans="1:7" ht="15" customHeight="1" x14ac:dyDescent="0.25">
      <c r="A11" s="9" t="s">
        <v>1</v>
      </c>
      <c r="B11" s="30">
        <v>5558</v>
      </c>
      <c r="C11" s="11">
        <f>B$23/B11</f>
        <v>1.2432529686937748</v>
      </c>
      <c r="D11" s="11">
        <f>B$24/B11</f>
        <v>1.7335372436128103</v>
      </c>
      <c r="E11" s="4"/>
      <c r="G11" s="35"/>
    </row>
    <row r="12" spans="1:7" ht="15" customHeight="1" x14ac:dyDescent="0.25">
      <c r="A12" s="9" t="s">
        <v>2</v>
      </c>
      <c r="B12" s="30">
        <v>5847</v>
      </c>
      <c r="C12" s="11">
        <f t="shared" ref="C12:C21" si="0">B$23/B12</f>
        <v>1.1818026338293142</v>
      </c>
      <c r="D12" s="11">
        <f t="shared" ref="D12:D21" si="1">B$24/B12</f>
        <v>1.6478536001368222</v>
      </c>
      <c r="E12" s="4"/>
      <c r="G12" s="35"/>
    </row>
    <row r="13" spans="1:7" ht="15" customHeight="1" x14ac:dyDescent="0.25">
      <c r="A13" s="9" t="s">
        <v>3</v>
      </c>
      <c r="B13" s="30">
        <v>6015</v>
      </c>
      <c r="C13" s="11">
        <f t="shared" si="0"/>
        <v>1.1487946799667499</v>
      </c>
      <c r="D13" s="11">
        <f t="shared" si="1"/>
        <v>1.6018287614297588</v>
      </c>
      <c r="E13" s="4"/>
      <c r="G13" s="35"/>
    </row>
    <row r="14" spans="1:7" ht="15" customHeight="1" x14ac:dyDescent="0.25">
      <c r="A14" s="9" t="s">
        <v>4</v>
      </c>
      <c r="B14" s="30">
        <v>6803</v>
      </c>
      <c r="C14" s="11">
        <f t="shared" si="0"/>
        <v>1.0157283551374394</v>
      </c>
      <c r="D14" s="11">
        <f t="shared" si="1"/>
        <v>1.4162869322357783</v>
      </c>
      <c r="E14" s="4"/>
      <c r="G14" s="35"/>
    </row>
    <row r="15" spans="1:7" ht="15" customHeight="1" x14ac:dyDescent="0.25">
      <c r="A15" s="9" t="s">
        <v>5</v>
      </c>
      <c r="B15" s="30">
        <v>7849</v>
      </c>
      <c r="C15" s="11">
        <f t="shared" si="0"/>
        <v>0.880366925723022</v>
      </c>
      <c r="D15" s="11">
        <f t="shared" si="1"/>
        <v>1.2275449101796407</v>
      </c>
      <c r="E15" s="4"/>
      <c r="G15" s="35"/>
    </row>
    <row r="16" spans="1:7" ht="15" customHeight="1" x14ac:dyDescent="0.25">
      <c r="A16" s="9" t="s">
        <v>6</v>
      </c>
      <c r="B16" s="30">
        <v>8978</v>
      </c>
      <c r="C16" s="11">
        <f t="shared" si="0"/>
        <v>0.76965916685230562</v>
      </c>
      <c r="D16" s="11">
        <f t="shared" si="1"/>
        <v>1.0731788817108487</v>
      </c>
      <c r="E16" s="4"/>
      <c r="G16" s="35"/>
    </row>
    <row r="17" spans="1:7" ht="15" customHeight="1" x14ac:dyDescent="0.25">
      <c r="A17" s="9" t="s">
        <v>7</v>
      </c>
      <c r="B17" s="30">
        <v>9635</v>
      </c>
      <c r="C17" s="11">
        <f t="shared" si="0"/>
        <v>0.71717695900363254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7810</v>
      </c>
      <c r="C18" s="11">
        <f t="shared" si="0"/>
        <v>0.8847631241997439</v>
      </c>
      <c r="D18" s="11">
        <f t="shared" si="1"/>
        <v>1.2336747759282971</v>
      </c>
      <c r="E18" s="4"/>
      <c r="G18" s="35"/>
    </row>
    <row r="19" spans="1:7" ht="15" customHeight="1" x14ac:dyDescent="0.25">
      <c r="A19" s="9" t="s">
        <v>9</v>
      </c>
      <c r="B19" s="30">
        <v>7654</v>
      </c>
      <c r="C19" s="11">
        <f t="shared" si="0"/>
        <v>0.90279592370002615</v>
      </c>
      <c r="D19" s="11">
        <f t="shared" si="1"/>
        <v>1.2588189182126992</v>
      </c>
      <c r="E19" s="4"/>
      <c r="G19" s="35"/>
    </row>
    <row r="20" spans="1:7" ht="15" customHeight="1" x14ac:dyDescent="0.25">
      <c r="A20" s="9" t="s">
        <v>10</v>
      </c>
      <c r="B20" s="30">
        <v>5973</v>
      </c>
      <c r="C20" s="11">
        <f t="shared" si="0"/>
        <v>1.1568725933366817</v>
      </c>
      <c r="D20" s="11">
        <f t="shared" si="1"/>
        <v>1.6130922484513646</v>
      </c>
      <c r="E20" s="4"/>
      <c r="G20" s="35"/>
    </row>
    <row r="21" spans="1:7" ht="15" customHeight="1" x14ac:dyDescent="0.25">
      <c r="A21" s="9" t="s">
        <v>11</v>
      </c>
      <c r="B21" s="30">
        <v>5865</v>
      </c>
      <c r="C21" s="11">
        <f t="shared" si="0"/>
        <v>1.1781756180733163</v>
      </c>
      <c r="D21" s="11">
        <f t="shared" si="1"/>
        <v>1.6427962489343564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6910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9635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188</v>
      </c>
      <c r="C3" s="4"/>
      <c r="D3" s="4"/>
      <c r="E3" s="4"/>
    </row>
    <row r="4" spans="1:7" ht="15" customHeight="1" x14ac:dyDescent="0.25">
      <c r="A4" s="4" t="s">
        <v>132</v>
      </c>
      <c r="B4" s="5" t="s">
        <v>22</v>
      </c>
      <c r="C4" s="4"/>
      <c r="D4" s="4"/>
      <c r="E4" s="4"/>
    </row>
    <row r="5" spans="1:7" ht="15" customHeight="1" x14ac:dyDescent="0.25">
      <c r="A5" s="4" t="s">
        <v>144</v>
      </c>
      <c r="B5" s="3" t="s">
        <v>189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1526</v>
      </c>
      <c r="C10" s="11">
        <f>B$23/B10</f>
        <v>1.145478374836173</v>
      </c>
      <c r="D10" s="11">
        <f>B$24/B10</f>
        <v>1.3165137614678899</v>
      </c>
      <c r="E10" s="4"/>
      <c r="G10" s="35"/>
    </row>
    <row r="11" spans="1:7" ht="15" customHeight="1" x14ac:dyDescent="0.25">
      <c r="A11" s="9" t="s">
        <v>1</v>
      </c>
      <c r="B11" s="30">
        <v>1541</v>
      </c>
      <c r="C11" s="11">
        <f>B$23/B11</f>
        <v>1.1343283582089552</v>
      </c>
      <c r="D11" s="11">
        <f>B$24/B11</f>
        <v>1.3036988968202465</v>
      </c>
      <c r="E11" s="4"/>
      <c r="G11" s="35"/>
    </row>
    <row r="12" spans="1:7" ht="15" customHeight="1" x14ac:dyDescent="0.25">
      <c r="A12" s="9" t="s">
        <v>2</v>
      </c>
      <c r="B12" s="30">
        <v>1503</v>
      </c>
      <c r="C12" s="11">
        <f t="shared" ref="C12:C21" si="0">B$23/B12</f>
        <v>1.1630073186959415</v>
      </c>
      <c r="D12" s="11">
        <f t="shared" ref="D12:D21" si="1">B$24/B12</f>
        <v>1.3366600133067199</v>
      </c>
      <c r="E12" s="4"/>
      <c r="G12" s="35"/>
    </row>
    <row r="13" spans="1:7" ht="15" customHeight="1" x14ac:dyDescent="0.25">
      <c r="A13" s="9" t="s">
        <v>3</v>
      </c>
      <c r="B13" s="30">
        <v>1591</v>
      </c>
      <c r="C13" s="11">
        <f t="shared" si="0"/>
        <v>1.0986800754242614</v>
      </c>
      <c r="D13" s="11">
        <f t="shared" si="1"/>
        <v>1.2627278441231931</v>
      </c>
      <c r="E13" s="4"/>
      <c r="G13" s="35"/>
    </row>
    <row r="14" spans="1:7" ht="15" customHeight="1" x14ac:dyDescent="0.25">
      <c r="A14" s="9" t="s">
        <v>4</v>
      </c>
      <c r="B14" s="30">
        <v>1792</v>
      </c>
      <c r="C14" s="11">
        <f t="shared" si="0"/>
        <v>0.9754464285714286</v>
      </c>
      <c r="D14" s="11">
        <f t="shared" si="1"/>
        <v>1.12109375</v>
      </c>
      <c r="E14" s="4"/>
      <c r="G14" s="35"/>
    </row>
    <row r="15" spans="1:7" ht="15" customHeight="1" x14ac:dyDescent="0.25">
      <c r="A15" s="9" t="s">
        <v>5</v>
      </c>
      <c r="B15" s="30">
        <v>1960</v>
      </c>
      <c r="C15" s="11">
        <f t="shared" si="0"/>
        <v>0.89183673469387759</v>
      </c>
      <c r="D15" s="11">
        <f t="shared" si="1"/>
        <v>1.0249999999999999</v>
      </c>
      <c r="E15" s="4"/>
      <c r="G15" s="35"/>
    </row>
    <row r="16" spans="1:7" ht="15" customHeight="1" x14ac:dyDescent="0.25">
      <c r="A16" s="9" t="s">
        <v>6</v>
      </c>
      <c r="B16" s="30">
        <v>2009</v>
      </c>
      <c r="C16" s="11">
        <f t="shared" si="0"/>
        <v>0.87008461921353908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30">
        <v>1980</v>
      </c>
      <c r="C17" s="11">
        <f t="shared" si="0"/>
        <v>0.88282828282828285</v>
      </c>
      <c r="D17" s="11">
        <f t="shared" si="1"/>
        <v>1.0146464646464646</v>
      </c>
      <c r="E17" s="4"/>
      <c r="G17" s="35"/>
    </row>
    <row r="18" spans="1:7" ht="15" customHeight="1" x14ac:dyDescent="0.25">
      <c r="A18" s="9" t="s">
        <v>8</v>
      </c>
      <c r="B18" s="30">
        <v>1889</v>
      </c>
      <c r="C18" s="11">
        <f t="shared" si="0"/>
        <v>0.9253573319216517</v>
      </c>
      <c r="D18" s="11">
        <f t="shared" si="1"/>
        <v>1.0635256749602964</v>
      </c>
      <c r="E18" s="4"/>
      <c r="G18" s="35"/>
    </row>
    <row r="19" spans="1:7" ht="15" customHeight="1" x14ac:dyDescent="0.25">
      <c r="A19" s="9" t="s">
        <v>9</v>
      </c>
      <c r="B19" s="30">
        <v>1943</v>
      </c>
      <c r="C19" s="11">
        <f t="shared" si="0"/>
        <v>0.89963973237261963</v>
      </c>
      <c r="D19" s="11">
        <f t="shared" si="1"/>
        <v>1.0339680905815749</v>
      </c>
      <c r="E19" s="4"/>
      <c r="G19" s="35"/>
    </row>
    <row r="20" spans="1:7" ht="15" customHeight="1" x14ac:dyDescent="0.25">
      <c r="A20" s="9" t="s">
        <v>10</v>
      </c>
      <c r="B20" s="30">
        <v>1620</v>
      </c>
      <c r="C20" s="11">
        <f t="shared" si="0"/>
        <v>1.0790123456790124</v>
      </c>
      <c r="D20" s="11">
        <f t="shared" si="1"/>
        <v>1.2401234567901234</v>
      </c>
      <c r="E20" s="4"/>
      <c r="G20" s="35"/>
    </row>
    <row r="21" spans="1:7" ht="15" customHeight="1" x14ac:dyDescent="0.25">
      <c r="A21" s="9" t="s">
        <v>11</v>
      </c>
      <c r="B21" s="30">
        <v>1624</v>
      </c>
      <c r="C21" s="11">
        <f t="shared" si="0"/>
        <v>1.0763546798029557</v>
      </c>
      <c r="D21" s="11">
        <f t="shared" si="1"/>
        <v>1.2370689655172413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1748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2009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190</v>
      </c>
      <c r="C3" s="4"/>
      <c r="D3" s="4"/>
      <c r="E3" s="4"/>
    </row>
    <row r="4" spans="1:8" ht="15" customHeight="1" x14ac:dyDescent="0.25">
      <c r="A4" s="4" t="s">
        <v>132</v>
      </c>
      <c r="B4" s="5" t="s">
        <v>69</v>
      </c>
      <c r="C4" s="4"/>
      <c r="D4" s="4"/>
      <c r="E4" s="4"/>
    </row>
    <row r="5" spans="1:8" ht="15" customHeight="1" x14ac:dyDescent="0.25">
      <c r="A5" s="4" t="s">
        <v>144</v>
      </c>
      <c r="B5" s="3" t="s">
        <v>249</v>
      </c>
      <c r="C5" s="4"/>
      <c r="D5" s="4"/>
      <c r="E5" s="4"/>
    </row>
    <row r="6" spans="1:8" ht="15" customHeight="1" x14ac:dyDescent="0.25">
      <c r="A6" s="4" t="s">
        <v>145</v>
      </c>
      <c r="B6" s="7">
        <v>3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59384</v>
      </c>
      <c r="C10" s="11">
        <f>B$23/B10</f>
        <v>1.1459820827158831</v>
      </c>
      <c r="D10" s="11">
        <f>B$24/B10</f>
        <v>1.3223932372356191</v>
      </c>
      <c r="E10" s="4"/>
      <c r="H10" s="35"/>
    </row>
    <row r="11" spans="1:8" ht="15" customHeight="1" x14ac:dyDescent="0.25">
      <c r="A11" s="9" t="s">
        <v>1</v>
      </c>
      <c r="B11" s="30">
        <v>63167</v>
      </c>
      <c r="C11" s="11">
        <f>B$23/B11</f>
        <v>1.0773505153007108</v>
      </c>
      <c r="D11" s="11">
        <f>B$24/B11</f>
        <v>1.2431966058226607</v>
      </c>
      <c r="E11" s="4"/>
      <c r="H11" s="35"/>
    </row>
    <row r="12" spans="1:8" ht="15" customHeight="1" x14ac:dyDescent="0.25">
      <c r="A12" s="9" t="s">
        <v>2</v>
      </c>
      <c r="B12" s="30">
        <v>63476</v>
      </c>
      <c r="C12" s="11">
        <f t="shared" ref="C12:C21" si="0">B$23/B12</f>
        <v>1.0721059928161825</v>
      </c>
      <c r="D12" s="11">
        <f t="shared" ref="D12:D21" si="1">B$24/B12</f>
        <v>1.2371447476211481</v>
      </c>
      <c r="E12" s="4"/>
      <c r="H12" s="35"/>
    </row>
    <row r="13" spans="1:8" ht="15" customHeight="1" x14ac:dyDescent="0.25">
      <c r="A13" s="9" t="s">
        <v>3</v>
      </c>
      <c r="B13" s="30">
        <v>63503</v>
      </c>
      <c r="C13" s="11">
        <f t="shared" si="0"/>
        <v>1.0716501582602396</v>
      </c>
      <c r="D13" s="11">
        <f t="shared" si="1"/>
        <v>1.236618742421618</v>
      </c>
      <c r="E13" s="4"/>
      <c r="H13" s="35"/>
    </row>
    <row r="14" spans="1:8" ht="15" customHeight="1" x14ac:dyDescent="0.25">
      <c r="A14" s="9" t="s">
        <v>4</v>
      </c>
      <c r="B14" s="30">
        <v>67947</v>
      </c>
      <c r="C14" s="11">
        <f t="shared" si="0"/>
        <v>1.0015600394425066</v>
      </c>
      <c r="D14" s="11">
        <f t="shared" si="1"/>
        <v>1.1557390318925045</v>
      </c>
      <c r="E14" s="4"/>
      <c r="H14" s="35"/>
    </row>
    <row r="15" spans="1:8" ht="15" customHeight="1" x14ac:dyDescent="0.25">
      <c r="A15" s="9" t="s">
        <v>5</v>
      </c>
      <c r="B15" s="30">
        <v>73534</v>
      </c>
      <c r="C15" s="11">
        <f t="shared" si="0"/>
        <v>0.925463051105611</v>
      </c>
      <c r="D15" s="11">
        <f t="shared" si="1"/>
        <v>1.0679277613076943</v>
      </c>
      <c r="E15" s="4"/>
      <c r="H15" s="35"/>
    </row>
    <row r="16" spans="1:8" ht="15" customHeight="1" x14ac:dyDescent="0.25">
      <c r="A16" s="9" t="s">
        <v>6</v>
      </c>
      <c r="B16" s="30">
        <v>76396</v>
      </c>
      <c r="C16" s="11">
        <f t="shared" si="0"/>
        <v>0.89079271166029639</v>
      </c>
      <c r="D16" s="11">
        <f t="shared" si="1"/>
        <v>1.0279203099638725</v>
      </c>
      <c r="E16" s="4"/>
      <c r="H16" s="35"/>
    </row>
    <row r="17" spans="1:8" ht="15" customHeight="1" x14ac:dyDescent="0.25">
      <c r="A17" s="9" t="s">
        <v>7</v>
      </c>
      <c r="B17" s="30">
        <v>78529</v>
      </c>
      <c r="C17" s="11">
        <f t="shared" si="0"/>
        <v>0.86659705331788262</v>
      </c>
      <c r="D17" s="11">
        <f t="shared" si="1"/>
        <v>1</v>
      </c>
      <c r="E17" s="4"/>
      <c r="H17" s="35"/>
    </row>
    <row r="18" spans="1:8" ht="15" customHeight="1" x14ac:dyDescent="0.25">
      <c r="A18" s="9" t="s">
        <v>8</v>
      </c>
      <c r="B18" s="30">
        <v>72507</v>
      </c>
      <c r="C18" s="11">
        <f t="shared" si="0"/>
        <v>0.93857144827395977</v>
      </c>
      <c r="D18" s="11">
        <f t="shared" si="1"/>
        <v>1.0830540499537975</v>
      </c>
      <c r="E18" s="4"/>
      <c r="H18" s="35"/>
    </row>
    <row r="19" spans="1:8" ht="15" customHeight="1" x14ac:dyDescent="0.25">
      <c r="A19" s="18" t="s">
        <v>272</v>
      </c>
      <c r="B19" s="46">
        <f>AVERAGE(B18,B20)</f>
        <v>70186</v>
      </c>
      <c r="C19" s="47">
        <f t="shared" si="0"/>
        <v>0.96960932379676856</v>
      </c>
      <c r="D19" s="47">
        <f t="shared" si="1"/>
        <v>1.1188698600860572</v>
      </c>
      <c r="E19" s="4"/>
    </row>
    <row r="20" spans="1:8" ht="15" customHeight="1" x14ac:dyDescent="0.25">
      <c r="A20" s="9" t="s">
        <v>10</v>
      </c>
      <c r="B20" s="30">
        <v>67865</v>
      </c>
      <c r="C20" s="11">
        <f t="shared" si="0"/>
        <v>1.0027702055551462</v>
      </c>
      <c r="D20" s="11">
        <f t="shared" si="1"/>
        <v>1.1571354895748913</v>
      </c>
      <c r="E20" s="4"/>
      <c r="H20" s="35"/>
    </row>
    <row r="21" spans="1:8" ht="15" customHeight="1" x14ac:dyDescent="0.25">
      <c r="A21" s="9" t="s">
        <v>11</v>
      </c>
      <c r="B21" s="30">
        <v>63140</v>
      </c>
      <c r="C21" s="11">
        <f t="shared" si="0"/>
        <v>1.0778112131770667</v>
      </c>
      <c r="D21" s="11">
        <f t="shared" si="1"/>
        <v>1.2437282229965156</v>
      </c>
      <c r="E21" s="4"/>
      <c r="H21" s="35"/>
    </row>
    <row r="22" spans="1:8" ht="15" customHeight="1" x14ac:dyDescent="0.25">
      <c r="A22" s="4"/>
      <c r="B22" s="4"/>
      <c r="C22" s="4"/>
      <c r="D22" s="4"/>
      <c r="E22" s="4"/>
    </row>
    <row r="23" spans="1:8" ht="15" customHeight="1" x14ac:dyDescent="0.25">
      <c r="A23" s="4" t="s">
        <v>178</v>
      </c>
      <c r="B23" s="6">
        <v>68053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78529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13" t="s">
        <v>273</v>
      </c>
      <c r="B26" s="4"/>
      <c r="D26" s="4"/>
      <c r="E26" s="4"/>
    </row>
    <row r="27" spans="1:8" ht="15" customHeight="1" x14ac:dyDescent="0.25">
      <c r="A27" s="4"/>
      <c r="B27" s="4"/>
      <c r="C27" s="4"/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191</v>
      </c>
      <c r="C3" s="4"/>
      <c r="D3" s="4"/>
      <c r="E3" s="4"/>
    </row>
    <row r="4" spans="1:7" ht="15" customHeight="1" x14ac:dyDescent="0.25">
      <c r="A4" s="4" t="s">
        <v>132</v>
      </c>
      <c r="B4" s="5" t="s">
        <v>117</v>
      </c>
      <c r="C4" s="4"/>
      <c r="D4" s="4"/>
      <c r="E4" s="4"/>
    </row>
    <row r="5" spans="1:7" ht="15" customHeight="1" x14ac:dyDescent="0.25">
      <c r="A5" s="4" t="s">
        <v>144</v>
      </c>
      <c r="B5" s="3" t="s">
        <v>192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8448</v>
      </c>
      <c r="C10" s="11">
        <f>B$23/B10</f>
        <v>1.1483191287878789</v>
      </c>
      <c r="D10" s="11">
        <f>B$24/B10</f>
        <v>1.2560369318181819</v>
      </c>
      <c r="E10" s="4"/>
      <c r="G10" s="35"/>
    </row>
    <row r="11" spans="1:7" ht="15" customHeight="1" x14ac:dyDescent="0.25">
      <c r="A11" s="9" t="s">
        <v>1</v>
      </c>
      <c r="B11" s="30">
        <v>9085</v>
      </c>
      <c r="C11" s="11">
        <f>B$23/B11</f>
        <v>1.0678040726472207</v>
      </c>
      <c r="D11" s="11">
        <f>B$24/B11</f>
        <v>1.1679691799669785</v>
      </c>
      <c r="E11" s="4"/>
      <c r="G11" s="35"/>
    </row>
    <row r="12" spans="1:7" ht="15" customHeight="1" x14ac:dyDescent="0.25">
      <c r="A12" s="9" t="s">
        <v>2</v>
      </c>
      <c r="B12" s="30">
        <v>9294</v>
      </c>
      <c r="C12" s="11">
        <f t="shared" ref="C12:C21" si="0">B$23/B12</f>
        <v>1.0437916935657414</v>
      </c>
      <c r="D12" s="11">
        <f t="shared" ref="D12:D21" si="1">B$24/B12</f>
        <v>1.1417043253712071</v>
      </c>
      <c r="E12" s="4"/>
      <c r="G12" s="35"/>
    </row>
    <row r="13" spans="1:7" ht="15" customHeight="1" x14ac:dyDescent="0.25">
      <c r="A13" s="9" t="s">
        <v>3</v>
      </c>
      <c r="B13" s="30">
        <v>9728</v>
      </c>
      <c r="C13" s="11">
        <f t="shared" si="0"/>
        <v>0.99722450657894735</v>
      </c>
      <c r="D13" s="11">
        <f t="shared" si="1"/>
        <v>1.0907689144736843</v>
      </c>
      <c r="E13" s="4"/>
      <c r="G13" s="35"/>
    </row>
    <row r="14" spans="1:7" ht="15" customHeight="1" x14ac:dyDescent="0.25">
      <c r="A14" s="9" t="s">
        <v>4</v>
      </c>
      <c r="B14" s="30">
        <v>10091</v>
      </c>
      <c r="C14" s="11">
        <f t="shared" si="0"/>
        <v>0.96135169953423838</v>
      </c>
      <c r="D14" s="11">
        <f t="shared" si="1"/>
        <v>1.0515310672876821</v>
      </c>
      <c r="E14" s="4"/>
      <c r="G14" s="35"/>
    </row>
    <row r="15" spans="1:7" ht="15" customHeight="1" x14ac:dyDescent="0.25">
      <c r="A15" s="9" t="s">
        <v>5</v>
      </c>
      <c r="B15" s="30">
        <v>10084</v>
      </c>
      <c r="C15" s="11">
        <f t="shared" si="0"/>
        <v>0.96201904006346683</v>
      </c>
      <c r="D15" s="11">
        <f t="shared" si="1"/>
        <v>1.0522610075366918</v>
      </c>
      <c r="E15" s="4"/>
      <c r="G15" s="35"/>
    </row>
    <row r="16" spans="1:7" ht="15" customHeight="1" x14ac:dyDescent="0.25">
      <c r="A16" s="9" t="s">
        <v>6</v>
      </c>
      <c r="B16" s="30">
        <v>10200</v>
      </c>
      <c r="C16" s="11">
        <f t="shared" si="0"/>
        <v>0.95107843137254899</v>
      </c>
      <c r="D16" s="11">
        <f t="shared" si="1"/>
        <v>1.0402941176470588</v>
      </c>
      <c r="E16" s="4"/>
      <c r="G16" s="35"/>
    </row>
    <row r="17" spans="1:7" ht="15" customHeight="1" x14ac:dyDescent="0.25">
      <c r="A17" s="9" t="s">
        <v>7</v>
      </c>
      <c r="B17" s="30">
        <v>10611</v>
      </c>
      <c r="C17" s="11">
        <f t="shared" si="0"/>
        <v>0.91423993968523232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10397</v>
      </c>
      <c r="C18" s="11">
        <f t="shared" si="0"/>
        <v>0.93305761277291521</v>
      </c>
      <c r="D18" s="11">
        <f t="shared" si="1"/>
        <v>1.0205828604405116</v>
      </c>
      <c r="E18" s="4"/>
      <c r="G18" s="35"/>
    </row>
    <row r="19" spans="1:7" ht="15" customHeight="1" x14ac:dyDescent="0.25">
      <c r="A19" s="9" t="s">
        <v>9</v>
      </c>
      <c r="B19" s="30">
        <v>10376</v>
      </c>
      <c r="C19" s="11">
        <f t="shared" si="0"/>
        <v>0.93494602929838089</v>
      </c>
      <c r="D19" s="11">
        <f t="shared" si="1"/>
        <v>1.0226484194294525</v>
      </c>
      <c r="E19" s="4"/>
      <c r="G19" s="35"/>
    </row>
    <row r="20" spans="1:7" ht="15" customHeight="1" x14ac:dyDescent="0.25">
      <c r="A20" s="9" t="s">
        <v>10</v>
      </c>
      <c r="B20" s="30">
        <v>9537</v>
      </c>
      <c r="C20" s="11">
        <f t="shared" si="0"/>
        <v>1.0171961832861487</v>
      </c>
      <c r="D20" s="11">
        <f t="shared" si="1"/>
        <v>1.112614029569047</v>
      </c>
      <c r="E20" s="4"/>
      <c r="G20" s="35"/>
    </row>
    <row r="21" spans="1:7" ht="15" customHeight="1" x14ac:dyDescent="0.25">
      <c r="A21" s="9" t="s">
        <v>11</v>
      </c>
      <c r="B21" s="30">
        <v>8561</v>
      </c>
      <c r="C21" s="11">
        <f t="shared" si="0"/>
        <v>1.1331620137834366</v>
      </c>
      <c r="D21" s="11">
        <f t="shared" si="1"/>
        <v>1.2394580072421446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9701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10611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9" ht="15" customHeight="1" x14ac:dyDescent="0.25">
      <c r="A1" s="4" t="s">
        <v>268</v>
      </c>
      <c r="B1" s="4"/>
      <c r="C1" s="4"/>
      <c r="D1" s="4"/>
      <c r="E1" s="4"/>
    </row>
    <row r="2" spans="1:9" ht="15" customHeight="1" x14ac:dyDescent="0.25">
      <c r="A2" s="4"/>
      <c r="B2" s="4"/>
      <c r="C2" s="4"/>
      <c r="D2" s="4"/>
      <c r="E2" s="4"/>
    </row>
    <row r="3" spans="1:9" ht="15" customHeight="1" x14ac:dyDescent="0.25">
      <c r="A3" s="4" t="s">
        <v>146</v>
      </c>
      <c r="B3" s="4" t="s">
        <v>139</v>
      </c>
      <c r="C3" s="4"/>
      <c r="D3" s="4"/>
      <c r="E3" s="4"/>
    </row>
    <row r="4" spans="1:9" ht="15" customHeight="1" x14ac:dyDescent="0.25">
      <c r="A4" s="4" t="s">
        <v>132</v>
      </c>
      <c r="B4" s="5" t="s">
        <v>51</v>
      </c>
      <c r="C4" s="4"/>
      <c r="D4" s="4"/>
      <c r="E4" s="4"/>
    </row>
    <row r="5" spans="1:9" ht="15" customHeight="1" x14ac:dyDescent="0.25">
      <c r="A5" s="4" t="s">
        <v>144</v>
      </c>
      <c r="B5" s="3" t="s">
        <v>140</v>
      </c>
      <c r="C5" s="4"/>
      <c r="D5" s="4"/>
      <c r="E5" s="4"/>
    </row>
    <row r="6" spans="1:9" ht="15" customHeight="1" x14ac:dyDescent="0.25">
      <c r="A6" s="4" t="s">
        <v>145</v>
      </c>
      <c r="B6" s="7">
        <v>3</v>
      </c>
      <c r="C6" s="4"/>
      <c r="D6" s="4"/>
      <c r="E6" s="4"/>
    </row>
    <row r="7" spans="1:9" ht="15" customHeight="1" x14ac:dyDescent="0.25">
      <c r="A7" s="4"/>
      <c r="B7" s="7"/>
      <c r="C7" s="4"/>
      <c r="D7" s="4"/>
      <c r="E7" s="4"/>
    </row>
    <row r="8" spans="1:9" ht="15" customHeight="1" x14ac:dyDescent="0.25">
      <c r="A8" s="4"/>
      <c r="B8" s="4"/>
      <c r="C8" s="4"/>
      <c r="E8" s="4"/>
    </row>
    <row r="9" spans="1:9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G9" s="37"/>
      <c r="H9" s="37"/>
      <c r="I9" s="37"/>
    </row>
    <row r="10" spans="1:9" ht="15" customHeight="1" x14ac:dyDescent="0.25">
      <c r="A10" s="9" t="s">
        <v>0</v>
      </c>
      <c r="B10" s="10">
        <v>44143</v>
      </c>
      <c r="C10" s="11">
        <f>B$23/B10</f>
        <v>1.1241419930679837</v>
      </c>
      <c r="D10" s="11">
        <f>B$24/B10</f>
        <v>1.2603810343655846</v>
      </c>
      <c r="E10" s="4"/>
      <c r="G10" s="38"/>
      <c r="H10" s="39"/>
      <c r="I10" s="38"/>
    </row>
    <row r="11" spans="1:9" ht="15" customHeight="1" x14ac:dyDescent="0.25">
      <c r="A11" s="9" t="s">
        <v>1</v>
      </c>
      <c r="B11" s="10">
        <v>46664</v>
      </c>
      <c r="C11" s="11">
        <f>B$23/B11</f>
        <v>1.0634107663295045</v>
      </c>
      <c r="D11" s="11">
        <f>B$24/B11</f>
        <v>1.1922895594033944</v>
      </c>
      <c r="E11" s="4"/>
      <c r="G11" s="38"/>
      <c r="H11" s="39"/>
      <c r="I11" s="38"/>
    </row>
    <row r="12" spans="1:9" ht="15" customHeight="1" x14ac:dyDescent="0.25">
      <c r="A12" s="9" t="s">
        <v>2</v>
      </c>
      <c r="B12" s="10">
        <v>47300</v>
      </c>
      <c r="C12" s="11">
        <f t="shared" ref="C12:C21" si="0">B$23/B12</f>
        <v>1.0491120507399576</v>
      </c>
      <c r="D12" s="11">
        <f t="shared" ref="D12:D21" si="1">B$24/B12</f>
        <v>1.1762579281183931</v>
      </c>
      <c r="E12" s="4"/>
      <c r="G12" s="38"/>
      <c r="H12" s="39"/>
      <c r="I12" s="38"/>
    </row>
    <row r="13" spans="1:9" ht="15" customHeight="1" x14ac:dyDescent="0.25">
      <c r="A13" s="9" t="s">
        <v>3</v>
      </c>
      <c r="B13" s="10">
        <v>47821</v>
      </c>
      <c r="C13" s="11">
        <f t="shared" si="0"/>
        <v>1.0376821898329185</v>
      </c>
      <c r="D13" s="11">
        <f t="shared" si="1"/>
        <v>1.1634428389201397</v>
      </c>
      <c r="E13" s="4"/>
      <c r="G13" s="38"/>
      <c r="H13" s="39"/>
      <c r="I13" s="38"/>
    </row>
    <row r="14" spans="1:9" ht="15" customHeight="1" x14ac:dyDescent="0.25">
      <c r="A14" s="9" t="s">
        <v>4</v>
      </c>
      <c r="B14" s="10">
        <v>50899</v>
      </c>
      <c r="C14" s="11">
        <f t="shared" si="0"/>
        <v>0.97493074520128098</v>
      </c>
      <c r="D14" s="11">
        <f t="shared" si="1"/>
        <v>1.0930863081789426</v>
      </c>
      <c r="E14" s="4"/>
      <c r="G14" s="38"/>
      <c r="H14" s="39"/>
      <c r="I14" s="38"/>
    </row>
    <row r="15" spans="1:9" ht="15" customHeight="1" x14ac:dyDescent="0.25">
      <c r="A15" s="9" t="s">
        <v>5</v>
      </c>
      <c r="B15" s="10">
        <v>52389</v>
      </c>
      <c r="C15" s="11">
        <f t="shared" si="0"/>
        <v>0.94720265704632656</v>
      </c>
      <c r="D15" s="11">
        <f t="shared" si="1"/>
        <v>1.061997747618775</v>
      </c>
      <c r="E15" s="4"/>
      <c r="G15" s="38"/>
      <c r="H15" s="39"/>
      <c r="I15" s="38"/>
    </row>
    <row r="16" spans="1:9" ht="15" customHeight="1" x14ac:dyDescent="0.25">
      <c r="A16" s="9" t="s">
        <v>6</v>
      </c>
      <c r="B16" s="10">
        <v>53851</v>
      </c>
      <c r="C16" s="11">
        <f t="shared" si="0"/>
        <v>0.92148706616404519</v>
      </c>
      <c r="D16" s="11">
        <f t="shared" si="1"/>
        <v>1.0331655865257841</v>
      </c>
      <c r="E16" s="4"/>
      <c r="G16" s="38"/>
      <c r="H16" s="39"/>
      <c r="I16" s="38"/>
    </row>
    <row r="17" spans="1:9" ht="15" customHeight="1" x14ac:dyDescent="0.25">
      <c r="A17" s="9" t="s">
        <v>7</v>
      </c>
      <c r="B17" s="10">
        <v>55637</v>
      </c>
      <c r="C17" s="11">
        <f t="shared" si="0"/>
        <v>0.89190646512213101</v>
      </c>
      <c r="D17" s="11">
        <f t="shared" si="1"/>
        <v>1</v>
      </c>
      <c r="E17" s="4"/>
      <c r="G17" s="38"/>
      <c r="H17" s="39"/>
      <c r="I17" s="38"/>
    </row>
    <row r="18" spans="1:9" ht="15" customHeight="1" x14ac:dyDescent="0.25">
      <c r="A18" s="9" t="s">
        <v>8</v>
      </c>
      <c r="B18" s="10">
        <v>51541</v>
      </c>
      <c r="C18" s="11">
        <f t="shared" si="0"/>
        <v>0.96278690751052565</v>
      </c>
      <c r="D18" s="11">
        <f t="shared" si="1"/>
        <v>1.0794707126365417</v>
      </c>
      <c r="E18" s="4"/>
      <c r="G18" s="38"/>
      <c r="H18" s="39"/>
      <c r="I18" s="38"/>
    </row>
    <row r="19" spans="1:9" ht="15" customHeight="1" x14ac:dyDescent="0.25">
      <c r="A19" s="9" t="s">
        <v>9</v>
      </c>
      <c r="B19" s="10">
        <v>52701</v>
      </c>
      <c r="C19" s="11">
        <f t="shared" si="0"/>
        <v>0.94159503614732165</v>
      </c>
      <c r="D19" s="11">
        <f t="shared" si="1"/>
        <v>1.0557105178269861</v>
      </c>
      <c r="E19" s="4"/>
      <c r="G19" s="38"/>
      <c r="H19" s="39"/>
      <c r="I19" s="38"/>
    </row>
    <row r="20" spans="1:9" ht="15" customHeight="1" x14ac:dyDescent="0.25">
      <c r="A20" s="9" t="s">
        <v>10</v>
      </c>
      <c r="B20" s="10">
        <v>47989</v>
      </c>
      <c r="C20" s="11">
        <f t="shared" si="0"/>
        <v>1.0340494696701328</v>
      </c>
      <c r="D20" s="11">
        <f t="shared" si="1"/>
        <v>1.1593698555919065</v>
      </c>
      <c r="E20" s="4"/>
      <c r="G20" s="38"/>
      <c r="H20" s="39"/>
      <c r="I20" s="38"/>
    </row>
    <row r="21" spans="1:9" ht="15" customHeight="1" x14ac:dyDescent="0.25">
      <c r="A21" s="9" t="s">
        <v>11</v>
      </c>
      <c r="B21" s="10">
        <v>44295</v>
      </c>
      <c r="C21" s="11">
        <f t="shared" si="0"/>
        <v>1.1202844564849306</v>
      </c>
      <c r="D21" s="11">
        <f t="shared" si="1"/>
        <v>1.256055988260526</v>
      </c>
      <c r="E21" s="4"/>
      <c r="G21" s="38"/>
      <c r="H21" s="39"/>
      <c r="I21" s="38"/>
    </row>
    <row r="22" spans="1:9" ht="15" customHeight="1" x14ac:dyDescent="0.25">
      <c r="A22" s="16"/>
      <c r="B22" s="16"/>
      <c r="C22" s="16"/>
      <c r="D22" s="16"/>
      <c r="E22" s="4"/>
      <c r="G22" s="37"/>
      <c r="H22" s="37"/>
      <c r="I22" s="37"/>
    </row>
    <row r="23" spans="1:9" ht="15" customHeight="1" x14ac:dyDescent="0.25">
      <c r="A23" s="4" t="s">
        <v>178</v>
      </c>
      <c r="B23" s="6">
        <v>49623</v>
      </c>
      <c r="C23" s="36"/>
      <c r="D23" s="4"/>
      <c r="E23" s="4"/>
    </row>
    <row r="24" spans="1:9" ht="15" customHeight="1" x14ac:dyDescent="0.25">
      <c r="A24" s="4" t="s">
        <v>179</v>
      </c>
      <c r="B24" s="6">
        <f>MAX(B10:B21)</f>
        <v>55637</v>
      </c>
      <c r="C24" s="4"/>
      <c r="D24" s="4"/>
      <c r="E24" s="4"/>
    </row>
    <row r="25" spans="1:9" ht="15" customHeight="1" x14ac:dyDescent="0.25">
      <c r="A25" s="4"/>
      <c r="B25" s="4"/>
      <c r="C25" s="4"/>
      <c r="D25" s="4"/>
      <c r="E25" s="4"/>
    </row>
    <row r="26" spans="1:9" ht="15" customHeight="1" x14ac:dyDescent="0.25">
      <c r="D26" s="4"/>
      <c r="E26" s="4"/>
    </row>
    <row r="27" spans="1:9" ht="15" customHeight="1" x14ac:dyDescent="0.25">
      <c r="D27" s="4"/>
      <c r="E27" s="4"/>
    </row>
    <row r="28" spans="1:9" ht="15" customHeight="1" x14ac:dyDescent="0.25">
      <c r="A28" s="4"/>
      <c r="B28" s="4"/>
      <c r="C28" s="4"/>
      <c r="D28" s="4"/>
      <c r="E28" s="4"/>
    </row>
    <row r="29" spans="1:9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193</v>
      </c>
      <c r="C3" s="4"/>
      <c r="D3" s="4"/>
      <c r="E3" s="4"/>
    </row>
    <row r="4" spans="1:7" ht="15" customHeight="1" x14ac:dyDescent="0.25">
      <c r="A4" s="4" t="s">
        <v>132</v>
      </c>
      <c r="B4" s="5" t="s">
        <v>86</v>
      </c>
      <c r="C4" s="4"/>
      <c r="D4" s="4"/>
      <c r="E4" s="4"/>
    </row>
    <row r="5" spans="1:7" ht="15" customHeight="1" x14ac:dyDescent="0.25">
      <c r="A5" s="4" t="s">
        <v>144</v>
      </c>
      <c r="B5" s="3" t="s">
        <v>194</v>
      </c>
      <c r="C5" s="4"/>
      <c r="D5" s="4"/>
      <c r="E5" s="4"/>
    </row>
    <row r="6" spans="1:7" ht="15" customHeight="1" x14ac:dyDescent="0.25">
      <c r="A6" s="4" t="s">
        <v>145</v>
      </c>
      <c r="B6" s="7">
        <v>5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9551</v>
      </c>
      <c r="C10" s="11">
        <f>B$23/B10</f>
        <v>1.3232122290859596</v>
      </c>
      <c r="D10" s="11">
        <f>B$24/B10</f>
        <v>1.783268767668307</v>
      </c>
      <c r="E10" s="4"/>
      <c r="G10" s="35"/>
    </row>
    <row r="11" spans="1:7" ht="15" customHeight="1" x14ac:dyDescent="0.25">
      <c r="A11" s="9" t="s">
        <v>1</v>
      </c>
      <c r="B11" s="30">
        <v>10526</v>
      </c>
      <c r="C11" s="11">
        <f>B$23/B11</f>
        <v>1.2006460193805815</v>
      </c>
      <c r="D11" s="11">
        <f>B$24/B11</f>
        <v>1.6180885426562797</v>
      </c>
      <c r="E11" s="4"/>
      <c r="G11" s="35"/>
    </row>
    <row r="12" spans="1:7" ht="15" customHeight="1" x14ac:dyDescent="0.25">
      <c r="A12" s="9" t="s">
        <v>2</v>
      </c>
      <c r="B12" s="30">
        <v>10366</v>
      </c>
      <c r="C12" s="11">
        <f t="shared" ref="C12:C21" si="0">B$23/B12</f>
        <v>1.2191780821917808</v>
      </c>
      <c r="D12" s="11">
        <f t="shared" ref="D12:D21" si="1">B$24/B12</f>
        <v>1.6430638626278218</v>
      </c>
      <c r="E12" s="4"/>
      <c r="G12" s="35"/>
    </row>
    <row r="13" spans="1:7" ht="15" customHeight="1" x14ac:dyDescent="0.25">
      <c r="A13" s="9" t="s">
        <v>3</v>
      </c>
      <c r="B13" s="30">
        <v>10812</v>
      </c>
      <c r="C13" s="11">
        <f t="shared" si="0"/>
        <v>1.1688864224935258</v>
      </c>
      <c r="D13" s="11">
        <f t="shared" si="1"/>
        <v>1.5752867184609693</v>
      </c>
      <c r="E13" s="4"/>
      <c r="G13" s="35"/>
    </row>
    <row r="14" spans="1:7" ht="15" customHeight="1" x14ac:dyDescent="0.25">
      <c r="A14" s="9" t="s">
        <v>4</v>
      </c>
      <c r="B14" s="30">
        <v>13334</v>
      </c>
      <c r="C14" s="11">
        <f t="shared" si="0"/>
        <v>0.94780260986950648</v>
      </c>
      <c r="D14" s="11">
        <f t="shared" si="1"/>
        <v>1.2773361331933404</v>
      </c>
      <c r="E14" s="4"/>
      <c r="G14" s="35"/>
    </row>
    <row r="15" spans="1:7" ht="15" customHeight="1" x14ac:dyDescent="0.25">
      <c r="A15" s="9" t="s">
        <v>5</v>
      </c>
      <c r="B15" s="30">
        <v>15554</v>
      </c>
      <c r="C15" s="11">
        <f t="shared" si="0"/>
        <v>0.81252410955381249</v>
      </c>
      <c r="D15" s="11">
        <f t="shared" si="1"/>
        <v>1.0950237880930951</v>
      </c>
      <c r="E15" s="4"/>
      <c r="G15" s="35"/>
    </row>
    <row r="16" spans="1:7" ht="15" customHeight="1" x14ac:dyDescent="0.25">
      <c r="A16" s="9" t="s">
        <v>6</v>
      </c>
      <c r="B16" s="30">
        <v>17032</v>
      </c>
      <c r="C16" s="11">
        <f t="shared" si="0"/>
        <v>0.74201503053076556</v>
      </c>
      <c r="D16" s="11">
        <f t="shared" si="1"/>
        <v>1</v>
      </c>
      <c r="E16" s="4"/>
      <c r="G16" s="35"/>
    </row>
    <row r="17" spans="1:7" ht="15" customHeight="1" x14ac:dyDescent="0.25">
      <c r="A17" s="27" t="s">
        <v>7</v>
      </c>
      <c r="B17" s="30">
        <v>16626</v>
      </c>
      <c r="C17" s="29">
        <f t="shared" si="0"/>
        <v>0.76013472873812105</v>
      </c>
      <c r="D17" s="29">
        <f t="shared" si="1"/>
        <v>1.0244195837844341</v>
      </c>
      <c r="E17" s="4"/>
      <c r="G17" s="35"/>
    </row>
    <row r="18" spans="1:7" ht="15" customHeight="1" x14ac:dyDescent="0.25">
      <c r="A18" s="27" t="s">
        <v>8</v>
      </c>
      <c r="B18" s="30">
        <v>13720</v>
      </c>
      <c r="C18" s="29">
        <f t="shared" si="0"/>
        <v>0.92113702623906701</v>
      </c>
      <c r="D18" s="29">
        <f t="shared" si="1"/>
        <v>1.241399416909621</v>
      </c>
      <c r="E18" s="4"/>
      <c r="G18" s="35"/>
    </row>
    <row r="19" spans="1:7" ht="15" customHeight="1" x14ac:dyDescent="0.25">
      <c r="A19" s="9" t="s">
        <v>9</v>
      </c>
      <c r="B19" s="30">
        <v>13166</v>
      </c>
      <c r="C19" s="11">
        <f t="shared" si="0"/>
        <v>0.95989670363056356</v>
      </c>
      <c r="D19" s="11">
        <f t="shared" si="1"/>
        <v>1.2936351207656085</v>
      </c>
      <c r="E19" s="4"/>
      <c r="G19" s="35"/>
    </row>
    <row r="20" spans="1:7" ht="15" customHeight="1" x14ac:dyDescent="0.25">
      <c r="A20" s="9" t="s">
        <v>10</v>
      </c>
      <c r="B20" s="30">
        <v>10928</v>
      </c>
      <c r="C20" s="11">
        <f t="shared" si="0"/>
        <v>1.1564787701317716</v>
      </c>
      <c r="D20" s="11">
        <f t="shared" si="1"/>
        <v>1.5585651537335286</v>
      </c>
      <c r="E20" s="4"/>
      <c r="G20" s="35"/>
    </row>
    <row r="21" spans="1:7" ht="15" customHeight="1" x14ac:dyDescent="0.25">
      <c r="A21" s="9" t="s">
        <v>11</v>
      </c>
      <c r="B21" s="30">
        <v>10001</v>
      </c>
      <c r="C21" s="11">
        <f t="shared" si="0"/>
        <v>1.2636736326367364</v>
      </c>
      <c r="D21" s="11">
        <f t="shared" si="1"/>
        <v>1.7030296970302969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12638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17032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196</v>
      </c>
      <c r="C3" s="4"/>
      <c r="D3" s="4"/>
      <c r="E3" s="4"/>
    </row>
    <row r="4" spans="1:7" ht="15" customHeight="1" x14ac:dyDescent="0.25">
      <c r="A4" s="4" t="s">
        <v>132</v>
      </c>
      <c r="B4" s="5" t="s">
        <v>119</v>
      </c>
      <c r="C4" s="4"/>
      <c r="D4" s="4"/>
      <c r="E4" s="4"/>
    </row>
    <row r="5" spans="1:7" ht="15" customHeight="1" x14ac:dyDescent="0.25">
      <c r="A5" s="4" t="s">
        <v>144</v>
      </c>
      <c r="B5" s="3" t="s">
        <v>197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14657</v>
      </c>
      <c r="C10" s="11">
        <f t="shared" ref="C10:C13" si="0">B$23/B10</f>
        <v>1.0611312001091628</v>
      </c>
      <c r="D10" s="11">
        <f t="shared" ref="D10:D13" si="1">B$24/B10</f>
        <v>1.1257419662959678</v>
      </c>
      <c r="E10" s="4"/>
      <c r="G10" s="35"/>
    </row>
    <row r="11" spans="1:7" ht="15" customHeight="1" x14ac:dyDescent="0.25">
      <c r="A11" s="9" t="s">
        <v>1</v>
      </c>
      <c r="B11" s="30">
        <v>14813</v>
      </c>
      <c r="C11" s="11">
        <f t="shared" si="0"/>
        <v>1.0499561196246541</v>
      </c>
      <c r="D11" s="11">
        <f t="shared" si="1"/>
        <v>1.1138864510902586</v>
      </c>
      <c r="E11" s="4"/>
      <c r="G11" s="35"/>
    </row>
    <row r="12" spans="1:7" ht="15" customHeight="1" x14ac:dyDescent="0.25">
      <c r="A12" s="9" t="s">
        <v>2</v>
      </c>
      <c r="B12" s="30">
        <v>15269</v>
      </c>
      <c r="C12" s="11">
        <f t="shared" si="0"/>
        <v>1.0185997773266096</v>
      </c>
      <c r="D12" s="11">
        <f t="shared" si="1"/>
        <v>1.0806208658065362</v>
      </c>
      <c r="E12" s="4"/>
      <c r="G12" s="35"/>
    </row>
    <row r="13" spans="1:7" ht="15" customHeight="1" x14ac:dyDescent="0.25">
      <c r="A13" s="9" t="s">
        <v>3</v>
      </c>
      <c r="B13" s="30">
        <v>15936</v>
      </c>
      <c r="C13" s="11">
        <f t="shared" si="0"/>
        <v>0.97596636546184734</v>
      </c>
      <c r="D13" s="11">
        <f t="shared" si="1"/>
        <v>1.0353915662650603</v>
      </c>
      <c r="E13" s="4"/>
      <c r="G13" s="35"/>
    </row>
    <row r="14" spans="1:7" ht="15" customHeight="1" x14ac:dyDescent="0.25">
      <c r="A14" s="9" t="s">
        <v>4</v>
      </c>
      <c r="B14" s="30">
        <v>16260</v>
      </c>
      <c r="C14" s="11">
        <f t="shared" ref="C14:C21" si="2">B$23/B14</f>
        <v>0.95651906519065188</v>
      </c>
      <c r="D14" s="11">
        <f t="shared" ref="D14:D21" si="3">B$24/B14</f>
        <v>1.014760147601476</v>
      </c>
      <c r="E14" s="4"/>
      <c r="G14" s="35"/>
    </row>
    <row r="15" spans="1:7" ht="15" customHeight="1" x14ac:dyDescent="0.25">
      <c r="A15" s="9" t="s">
        <v>5</v>
      </c>
      <c r="B15" s="30">
        <v>16500</v>
      </c>
      <c r="C15" s="11">
        <f t="shared" si="2"/>
        <v>0.94260606060606056</v>
      </c>
      <c r="D15" s="11">
        <f t="shared" si="3"/>
        <v>1</v>
      </c>
      <c r="E15" s="4"/>
      <c r="G15" s="35"/>
    </row>
    <row r="16" spans="1:7" ht="15" customHeight="1" x14ac:dyDescent="0.25">
      <c r="A16" s="9" t="s">
        <v>6</v>
      </c>
      <c r="B16" s="30">
        <v>15658</v>
      </c>
      <c r="C16" s="11">
        <f t="shared" si="2"/>
        <v>0.99329416272831783</v>
      </c>
      <c r="D16" s="11">
        <f t="shared" si="3"/>
        <v>1.0537744284072039</v>
      </c>
      <c r="E16" s="4"/>
      <c r="G16" s="35"/>
    </row>
    <row r="17" spans="1:7" ht="15" customHeight="1" x14ac:dyDescent="0.25">
      <c r="A17" s="9" t="s">
        <v>7</v>
      </c>
      <c r="B17" s="30">
        <v>16269</v>
      </c>
      <c r="C17" s="11">
        <f t="shared" si="2"/>
        <v>0.95598991947876333</v>
      </c>
      <c r="D17" s="11">
        <f t="shared" si="3"/>
        <v>1.0141987829614605</v>
      </c>
      <c r="E17" s="4"/>
      <c r="G17" s="35"/>
    </row>
    <row r="18" spans="1:7" ht="15" customHeight="1" x14ac:dyDescent="0.25">
      <c r="A18" s="9" t="s">
        <v>8</v>
      </c>
      <c r="B18" s="30">
        <v>15847</v>
      </c>
      <c r="C18" s="11">
        <f t="shared" si="2"/>
        <v>0.98144759260427838</v>
      </c>
      <c r="D18" s="11">
        <f t="shared" si="3"/>
        <v>1.041206537514987</v>
      </c>
      <c r="E18" s="4"/>
      <c r="G18" s="35"/>
    </row>
    <row r="19" spans="1:7" ht="15" customHeight="1" x14ac:dyDescent="0.25">
      <c r="A19" s="9" t="s">
        <v>9</v>
      </c>
      <c r="B19" s="30">
        <v>15942</v>
      </c>
      <c r="C19" s="11">
        <f t="shared" si="2"/>
        <v>0.97559904654372098</v>
      </c>
      <c r="D19" s="11">
        <f t="shared" si="3"/>
        <v>1.0350018818216034</v>
      </c>
      <c r="E19" s="4"/>
      <c r="G19" s="35"/>
    </row>
    <row r="20" spans="1:7" ht="15" customHeight="1" x14ac:dyDescent="0.25">
      <c r="A20" s="9" t="s">
        <v>10</v>
      </c>
      <c r="B20" s="30">
        <v>15222</v>
      </c>
      <c r="C20" s="11">
        <f t="shared" si="2"/>
        <v>1.0217448429904086</v>
      </c>
      <c r="D20" s="11">
        <f t="shared" si="3"/>
        <v>1.0839574300354751</v>
      </c>
      <c r="E20" s="4"/>
      <c r="G20" s="35"/>
    </row>
    <row r="21" spans="1:7" ht="15" customHeight="1" x14ac:dyDescent="0.25">
      <c r="A21" s="9" t="s">
        <v>11</v>
      </c>
      <c r="B21" s="30">
        <v>14257</v>
      </c>
      <c r="C21" s="11">
        <f t="shared" si="2"/>
        <v>1.0909027144560566</v>
      </c>
      <c r="D21" s="11">
        <f t="shared" si="3"/>
        <v>1.1573262257136845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15553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16500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198</v>
      </c>
      <c r="C3" s="4"/>
      <c r="D3" s="4"/>
      <c r="E3" s="4"/>
    </row>
    <row r="4" spans="1:7" ht="15" customHeight="1" x14ac:dyDescent="0.25">
      <c r="A4" s="4" t="s">
        <v>132</v>
      </c>
      <c r="B4" s="5" t="s">
        <v>121</v>
      </c>
      <c r="C4" s="4"/>
      <c r="D4" s="4"/>
      <c r="E4" s="4"/>
    </row>
    <row r="5" spans="1:7" ht="15" customHeight="1" x14ac:dyDescent="0.25">
      <c r="A5" s="4" t="s">
        <v>144</v>
      </c>
      <c r="B5" s="3" t="s">
        <v>248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18" t="s">
        <v>274</v>
      </c>
      <c r="B10" s="17" t="s">
        <v>195</v>
      </c>
      <c r="C10" s="20" t="e">
        <f>B$23/B10</f>
        <v>#VALUE!</v>
      </c>
      <c r="D10" s="20" t="e">
        <f>B$24/B10</f>
        <v>#VALUE!</v>
      </c>
      <c r="E10" s="4"/>
    </row>
    <row r="11" spans="1:7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7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7" ht="15" customHeight="1" x14ac:dyDescent="0.25">
      <c r="A13" s="18" t="s">
        <v>278</v>
      </c>
      <c r="B13" s="17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7" ht="15" customHeight="1" x14ac:dyDescent="0.25">
      <c r="A14" s="18" t="s">
        <v>279</v>
      </c>
      <c r="B14" s="17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7" ht="15" customHeight="1" x14ac:dyDescent="0.25">
      <c r="A15" s="9" t="s">
        <v>5</v>
      </c>
      <c r="B15" s="30">
        <v>29616</v>
      </c>
      <c r="C15" s="11">
        <f t="shared" si="0"/>
        <v>1.0508171258779038</v>
      </c>
      <c r="D15" s="11">
        <f t="shared" si="1"/>
        <v>1</v>
      </c>
      <c r="E15" s="4"/>
      <c r="G15" s="35"/>
    </row>
    <row r="16" spans="1:7" ht="15" customHeight="1" x14ac:dyDescent="0.25">
      <c r="A16" s="9" t="s">
        <v>6</v>
      </c>
      <c r="B16" s="30">
        <v>28378</v>
      </c>
      <c r="C16" s="11">
        <f t="shared" si="0"/>
        <v>1.0966593840298824</v>
      </c>
      <c r="D16" s="11">
        <f t="shared" si="1"/>
        <v>1.0436253435760097</v>
      </c>
      <c r="E16" s="4"/>
      <c r="G16" s="35"/>
    </row>
    <row r="17" spans="1:5" ht="15" customHeight="1" x14ac:dyDescent="0.25">
      <c r="A17" s="18" t="s">
        <v>282</v>
      </c>
      <c r="B17" s="17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7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7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7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7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>
        <v>31121</v>
      </c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29616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199</v>
      </c>
      <c r="C3" s="4"/>
      <c r="D3" s="4"/>
      <c r="E3" s="4"/>
    </row>
    <row r="4" spans="1:5" ht="15" customHeight="1" x14ac:dyDescent="0.25">
      <c r="A4" s="4" t="s">
        <v>132</v>
      </c>
      <c r="B4" s="5" t="s">
        <v>122</v>
      </c>
      <c r="C4" s="4"/>
      <c r="D4" s="4"/>
      <c r="E4" s="4"/>
    </row>
    <row r="5" spans="1:5" ht="15" customHeight="1" x14ac:dyDescent="0.25">
      <c r="A5" s="4" t="s">
        <v>144</v>
      </c>
      <c r="B5" s="3" t="s">
        <v>200</v>
      </c>
      <c r="C5" s="4"/>
      <c r="D5" s="4"/>
      <c r="E5" s="4"/>
    </row>
    <row r="6" spans="1:5" ht="15" customHeight="1" x14ac:dyDescent="0.25">
      <c r="A6" s="4" t="s">
        <v>145</v>
      </c>
      <c r="B6" s="7">
        <v>4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9" t="s">
        <v>195</v>
      </c>
      <c r="C10" s="20" t="e">
        <f>B$23/B10</f>
        <v>#VALUE!</v>
      </c>
      <c r="D10" s="20" t="e">
        <f>B$24/B10</f>
        <v>#VALUE!</v>
      </c>
      <c r="E10" s="4"/>
    </row>
    <row r="11" spans="1:5" ht="15" customHeight="1" x14ac:dyDescent="0.25">
      <c r="A11" s="18" t="s">
        <v>275</v>
      </c>
      <c r="B11" s="19" t="s">
        <v>195</v>
      </c>
      <c r="C11" s="20" t="e">
        <f>B$23/B11</f>
        <v>#VALUE!</v>
      </c>
      <c r="D11" s="20" t="e">
        <f>B$24/B11</f>
        <v>#VALUE!</v>
      </c>
      <c r="E11" s="4"/>
    </row>
    <row r="12" spans="1:5" ht="15" customHeight="1" x14ac:dyDescent="0.25">
      <c r="A12" s="18" t="s">
        <v>276</v>
      </c>
      <c r="B12" s="19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5" ht="15" customHeight="1" x14ac:dyDescent="0.25">
      <c r="A13" s="18" t="s">
        <v>278</v>
      </c>
      <c r="B13" s="19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9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9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9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9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9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9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9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9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199</v>
      </c>
      <c r="C3" s="4"/>
      <c r="D3" s="4"/>
      <c r="E3" s="4"/>
    </row>
    <row r="4" spans="1:7" ht="15" customHeight="1" x14ac:dyDescent="0.25">
      <c r="A4" s="4" t="s">
        <v>132</v>
      </c>
      <c r="B4" s="5" t="s">
        <v>71</v>
      </c>
      <c r="C4" s="4"/>
      <c r="D4" s="4"/>
      <c r="E4" s="4"/>
    </row>
    <row r="5" spans="1:7" ht="15" customHeight="1" x14ac:dyDescent="0.25">
      <c r="A5" s="4" t="s">
        <v>144</v>
      </c>
      <c r="B5" s="3" t="s">
        <v>230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115162</v>
      </c>
      <c r="C10" s="11">
        <f>B$23/B10</f>
        <v>1.0901512651742762</v>
      </c>
      <c r="D10" s="11">
        <f>B$24/B10</f>
        <v>1.1447699762074295</v>
      </c>
      <c r="E10" s="4"/>
      <c r="G10" s="35"/>
    </row>
    <row r="11" spans="1:7" ht="15" customHeight="1" x14ac:dyDescent="0.25">
      <c r="A11" s="9" t="s">
        <v>1</v>
      </c>
      <c r="B11" s="30">
        <v>118623</v>
      </c>
      <c r="C11" s="11">
        <f>B$23/B11</f>
        <v>1.0583445031739207</v>
      </c>
      <c r="D11" s="11">
        <f>B$24/B11</f>
        <v>1.1113696332077254</v>
      </c>
      <c r="E11" s="4"/>
      <c r="G11" s="35"/>
    </row>
    <row r="12" spans="1:7" ht="15" customHeight="1" x14ac:dyDescent="0.25">
      <c r="A12" s="9" t="s">
        <v>2</v>
      </c>
      <c r="B12" s="30">
        <v>121898</v>
      </c>
      <c r="C12" s="11">
        <f t="shared" ref="C12:C21" si="0">B$23/B12</f>
        <v>1.0299102528343369</v>
      </c>
      <c r="D12" s="11">
        <f t="shared" ref="D12:D21" si="1">B$24/B12</f>
        <v>1.0815107713005956</v>
      </c>
      <c r="E12" s="4"/>
      <c r="G12" s="35"/>
    </row>
    <row r="13" spans="1:7" ht="15" customHeight="1" x14ac:dyDescent="0.25">
      <c r="A13" s="9" t="s">
        <v>3</v>
      </c>
      <c r="B13" s="30">
        <v>126360</v>
      </c>
      <c r="C13" s="11">
        <f t="shared" si="0"/>
        <v>0.99354226020892689</v>
      </c>
      <c r="D13" s="11">
        <f t="shared" si="1"/>
        <v>1.0433206710984488</v>
      </c>
      <c r="E13" s="4"/>
      <c r="G13" s="35"/>
    </row>
    <row r="14" spans="1:7" ht="15" customHeight="1" x14ac:dyDescent="0.25">
      <c r="A14" s="9" t="s">
        <v>4</v>
      </c>
      <c r="B14" s="30">
        <v>130908</v>
      </c>
      <c r="C14" s="11">
        <f t="shared" si="0"/>
        <v>0.95902465853882113</v>
      </c>
      <c r="D14" s="11">
        <f t="shared" si="1"/>
        <v>1.0070736700583616</v>
      </c>
      <c r="E14" s="4"/>
      <c r="G14" s="35"/>
    </row>
    <row r="15" spans="1:7" ht="15" customHeight="1" x14ac:dyDescent="0.25">
      <c r="A15" s="9" t="s">
        <v>5</v>
      </c>
      <c r="B15" s="30">
        <v>130727</v>
      </c>
      <c r="C15" s="11">
        <f t="shared" si="0"/>
        <v>0.96035249030422176</v>
      </c>
      <c r="D15" s="11">
        <f t="shared" si="1"/>
        <v>1.0084680287928278</v>
      </c>
      <c r="E15" s="4"/>
      <c r="G15" s="35"/>
    </row>
    <row r="16" spans="1:7" ht="15" customHeight="1" x14ac:dyDescent="0.25">
      <c r="A16" s="9" t="s">
        <v>6</v>
      </c>
      <c r="B16" s="30">
        <v>128641</v>
      </c>
      <c r="C16" s="11">
        <f t="shared" si="0"/>
        <v>0.97592524933730307</v>
      </c>
      <c r="D16" s="11">
        <f t="shared" si="1"/>
        <v>1.0248210135182407</v>
      </c>
      <c r="E16" s="4"/>
      <c r="G16" s="35"/>
    </row>
    <row r="17" spans="1:7" ht="15" customHeight="1" x14ac:dyDescent="0.25">
      <c r="A17" s="9" t="s">
        <v>7</v>
      </c>
      <c r="B17" s="30">
        <v>131834</v>
      </c>
      <c r="C17" s="11">
        <f t="shared" si="0"/>
        <v>0.95228848400260935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128012</v>
      </c>
      <c r="C18" s="11">
        <f t="shared" si="0"/>
        <v>0.98072055744773923</v>
      </c>
      <c r="D18" s="11">
        <f t="shared" si="1"/>
        <v>1.029856575946005</v>
      </c>
      <c r="E18" s="4"/>
      <c r="G18" s="35"/>
    </row>
    <row r="19" spans="1:7" ht="15" customHeight="1" x14ac:dyDescent="0.25">
      <c r="A19" s="9" t="s">
        <v>9</v>
      </c>
      <c r="B19" s="30">
        <v>131793</v>
      </c>
      <c r="C19" s="11">
        <f t="shared" si="0"/>
        <v>0.95258473515285336</v>
      </c>
      <c r="D19" s="11">
        <f t="shared" si="1"/>
        <v>1.0003110939124233</v>
      </c>
      <c r="E19" s="4"/>
      <c r="G19" s="35"/>
    </row>
    <row r="20" spans="1:7" ht="15" customHeight="1" x14ac:dyDescent="0.25">
      <c r="A20" s="9" t="s">
        <v>10</v>
      </c>
      <c r="B20" s="30">
        <v>125941</v>
      </c>
      <c r="C20" s="11">
        <f t="shared" si="0"/>
        <v>0.99684773028640394</v>
      </c>
      <c r="D20" s="11">
        <f t="shared" si="1"/>
        <v>1.0467917516932532</v>
      </c>
      <c r="E20" s="4"/>
      <c r="G20" s="35"/>
    </row>
    <row r="21" spans="1:7" ht="15" customHeight="1" x14ac:dyDescent="0.25">
      <c r="A21" s="9" t="s">
        <v>11</v>
      </c>
      <c r="B21" s="30">
        <v>116379</v>
      </c>
      <c r="C21" s="11">
        <f t="shared" si="0"/>
        <v>1.078751321114634</v>
      </c>
      <c r="D21" s="11">
        <f t="shared" si="1"/>
        <v>1.1327988726488456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125544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131834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201</v>
      </c>
      <c r="C3" s="4"/>
      <c r="D3" s="4"/>
      <c r="E3" s="4"/>
    </row>
    <row r="4" spans="1:5" ht="15" customHeight="1" x14ac:dyDescent="0.25">
      <c r="A4" s="4" t="s">
        <v>132</v>
      </c>
      <c r="B4" s="5" t="s">
        <v>73</v>
      </c>
      <c r="C4" s="4"/>
      <c r="D4" s="4"/>
      <c r="E4" s="4"/>
    </row>
    <row r="5" spans="1:5" ht="15" customHeight="1" x14ac:dyDescent="0.25">
      <c r="A5" s="4" t="s">
        <v>144</v>
      </c>
      <c r="B5" s="3" t="s">
        <v>255</v>
      </c>
      <c r="C5" s="4"/>
      <c r="D5" s="4"/>
      <c r="E5" s="4"/>
    </row>
    <row r="6" spans="1:5" ht="15" customHeight="1" x14ac:dyDescent="0.25">
      <c r="A6" s="4" t="s">
        <v>145</v>
      </c>
      <c r="B6" s="7">
        <v>3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9" t="s">
        <v>195</v>
      </c>
      <c r="C10" s="20" t="e">
        <f>B$23/B10</f>
        <v>#VALUE!</v>
      </c>
      <c r="D10" s="20" t="e">
        <f>B$24/B10</f>
        <v>#VALUE!</v>
      </c>
      <c r="E10" s="4"/>
    </row>
    <row r="11" spans="1:5" ht="15" customHeight="1" x14ac:dyDescent="0.25">
      <c r="A11" s="18" t="s">
        <v>275</v>
      </c>
      <c r="B11" s="19" t="s">
        <v>195</v>
      </c>
      <c r="C11" s="20" t="e">
        <f>B$23/B11</f>
        <v>#VALUE!</v>
      </c>
      <c r="D11" s="20" t="e">
        <f>B$24/B11</f>
        <v>#VALUE!</v>
      </c>
      <c r="E11" s="4"/>
    </row>
    <row r="12" spans="1:5" ht="15" customHeight="1" x14ac:dyDescent="0.25">
      <c r="A12" s="18" t="s">
        <v>276</v>
      </c>
      <c r="B12" s="19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5" ht="15" customHeight="1" x14ac:dyDescent="0.25">
      <c r="A13" s="18" t="s">
        <v>278</v>
      </c>
      <c r="B13" s="19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9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9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9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9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9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9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9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9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202</v>
      </c>
      <c r="C3" s="4"/>
      <c r="D3" s="4"/>
      <c r="E3" s="4"/>
    </row>
    <row r="4" spans="1:7" ht="15" customHeight="1" x14ac:dyDescent="0.25">
      <c r="A4" s="4" t="s">
        <v>132</v>
      </c>
      <c r="B4" s="5" t="s">
        <v>123</v>
      </c>
      <c r="C4" s="4"/>
      <c r="D4" s="4"/>
      <c r="E4" s="4"/>
    </row>
    <row r="5" spans="1:7" ht="15" customHeight="1" x14ac:dyDescent="0.25">
      <c r="A5" s="4" t="s">
        <v>144</v>
      </c>
      <c r="B5" s="3" t="s">
        <v>247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3446</v>
      </c>
      <c r="C10" s="11">
        <f>B$23/B10</f>
        <v>1.1308763784097504</v>
      </c>
      <c r="D10" s="11">
        <f>B$24/B10</f>
        <v>1.24492164828787</v>
      </c>
      <c r="E10" s="4"/>
      <c r="G10" s="35"/>
    </row>
    <row r="11" spans="1:7" ht="15" customHeight="1" x14ac:dyDescent="0.25">
      <c r="A11" s="9" t="s">
        <v>1</v>
      </c>
      <c r="B11" s="30">
        <v>3536</v>
      </c>
      <c r="C11" s="11">
        <f>B$23/B11</f>
        <v>1.1020927601809956</v>
      </c>
      <c r="D11" s="11">
        <f>B$24/B11</f>
        <v>1.213235294117647</v>
      </c>
      <c r="E11" s="4"/>
      <c r="G11" s="35"/>
    </row>
    <row r="12" spans="1:7" ht="15" customHeight="1" x14ac:dyDescent="0.25">
      <c r="A12" s="9" t="s">
        <v>2</v>
      </c>
      <c r="B12" s="30">
        <v>3674</v>
      </c>
      <c r="C12" s="11">
        <f t="shared" ref="C12:C21" si="0">B$23/B12</f>
        <v>1.0606967882416984</v>
      </c>
      <c r="D12" s="11">
        <f t="shared" ref="D12:D21" si="1">B$24/B12</f>
        <v>1.1676646706586826</v>
      </c>
      <c r="E12" s="4"/>
      <c r="G12" s="35"/>
    </row>
    <row r="13" spans="1:7" ht="15" customHeight="1" x14ac:dyDescent="0.25">
      <c r="A13" s="9" t="s">
        <v>3</v>
      </c>
      <c r="B13" s="30">
        <v>3867</v>
      </c>
      <c r="C13" s="11">
        <f t="shared" si="0"/>
        <v>1.0077579519006983</v>
      </c>
      <c r="D13" s="11">
        <f t="shared" si="1"/>
        <v>1.1093871217998448</v>
      </c>
      <c r="E13" s="4"/>
      <c r="G13" s="35"/>
    </row>
    <row r="14" spans="1:7" ht="15" customHeight="1" x14ac:dyDescent="0.25">
      <c r="A14" s="9" t="s">
        <v>4</v>
      </c>
      <c r="B14" s="30">
        <v>4201</v>
      </c>
      <c r="C14" s="11">
        <f t="shared" si="0"/>
        <v>0.92763627707688645</v>
      </c>
      <c r="D14" s="11">
        <f t="shared" si="1"/>
        <v>1.0211854320399905</v>
      </c>
      <c r="E14" s="4"/>
      <c r="G14" s="35"/>
    </row>
    <row r="15" spans="1:7" ht="15" customHeight="1" x14ac:dyDescent="0.25">
      <c r="A15" s="9" t="s">
        <v>5</v>
      </c>
      <c r="B15" s="30">
        <v>4290</v>
      </c>
      <c r="C15" s="11">
        <f t="shared" si="0"/>
        <v>0.90839160839160837</v>
      </c>
      <c r="D15" s="11">
        <f t="shared" si="1"/>
        <v>1</v>
      </c>
      <c r="E15" s="4"/>
      <c r="G15" s="35"/>
    </row>
    <row r="16" spans="1:7" ht="15" customHeight="1" x14ac:dyDescent="0.25">
      <c r="A16" s="9" t="s">
        <v>6</v>
      </c>
      <c r="B16" s="30">
        <v>4175</v>
      </c>
      <c r="C16" s="11">
        <f t="shared" si="0"/>
        <v>0.93341317365269461</v>
      </c>
      <c r="D16" s="11">
        <f t="shared" si="1"/>
        <v>1.0275449101796408</v>
      </c>
      <c r="E16" s="4"/>
      <c r="G16" s="35"/>
    </row>
    <row r="17" spans="1:7" ht="15" customHeight="1" x14ac:dyDescent="0.25">
      <c r="A17" s="9" t="s">
        <v>7</v>
      </c>
      <c r="B17" s="30">
        <v>4180</v>
      </c>
      <c r="C17" s="11">
        <f t="shared" si="0"/>
        <v>0.9322966507177034</v>
      </c>
      <c r="D17" s="11">
        <f t="shared" si="1"/>
        <v>1.0263157894736843</v>
      </c>
      <c r="E17" s="4"/>
      <c r="G17" s="35"/>
    </row>
    <row r="18" spans="1:7" ht="15" customHeight="1" x14ac:dyDescent="0.25">
      <c r="A18" s="9" t="s">
        <v>8</v>
      </c>
      <c r="B18" s="30">
        <v>4081</v>
      </c>
      <c r="C18" s="11">
        <f t="shared" si="0"/>
        <v>0.95491301151678509</v>
      </c>
      <c r="D18" s="11">
        <f t="shared" si="1"/>
        <v>1.0512129380053907</v>
      </c>
      <c r="E18" s="4"/>
      <c r="G18" s="35"/>
    </row>
    <row r="19" spans="1:7" ht="15" customHeight="1" x14ac:dyDescent="0.25">
      <c r="A19" s="9" t="s">
        <v>9</v>
      </c>
      <c r="B19" s="30">
        <v>4085</v>
      </c>
      <c r="C19" s="11">
        <f t="shared" si="0"/>
        <v>0.95397796817625458</v>
      </c>
      <c r="D19" s="11">
        <f t="shared" si="1"/>
        <v>1.0501835985312118</v>
      </c>
      <c r="E19" s="4"/>
      <c r="G19" s="35"/>
    </row>
    <row r="20" spans="1:7" ht="15" customHeight="1" x14ac:dyDescent="0.25">
      <c r="A20" s="9" t="s">
        <v>10</v>
      </c>
      <c r="B20" s="30">
        <v>3705</v>
      </c>
      <c r="C20" s="11">
        <f t="shared" si="0"/>
        <v>1.0518218623481781</v>
      </c>
      <c r="D20" s="11">
        <f t="shared" si="1"/>
        <v>1.1578947368421053</v>
      </c>
      <c r="E20" s="4"/>
      <c r="G20" s="35"/>
    </row>
    <row r="21" spans="1:7" ht="15" customHeight="1" x14ac:dyDescent="0.25">
      <c r="A21" s="9" t="s">
        <v>11</v>
      </c>
      <c r="B21" s="30">
        <v>3532</v>
      </c>
      <c r="C21" s="11">
        <f t="shared" si="0"/>
        <v>1.1033408833522085</v>
      </c>
      <c r="D21" s="11">
        <f t="shared" si="1"/>
        <v>1.2146092865232163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3897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4290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203</v>
      </c>
      <c r="C3" s="4"/>
      <c r="D3" s="4"/>
      <c r="E3" s="4"/>
    </row>
    <row r="4" spans="1:7" ht="15" customHeight="1" x14ac:dyDescent="0.25">
      <c r="A4" s="4" t="s">
        <v>132</v>
      </c>
      <c r="B4" s="5" t="s">
        <v>125</v>
      </c>
      <c r="C4" s="4"/>
      <c r="D4" s="4"/>
      <c r="E4" s="4"/>
    </row>
    <row r="5" spans="1:7" ht="15" customHeight="1" x14ac:dyDescent="0.25">
      <c r="A5" s="4" t="s">
        <v>144</v>
      </c>
      <c r="B5" s="3" t="s">
        <v>204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14470</v>
      </c>
      <c r="C10" s="11">
        <f>B$23/B10</f>
        <v>1.1153420870767103</v>
      </c>
      <c r="D10" s="11">
        <f>B$24/B10</f>
        <v>1.252729785763649</v>
      </c>
      <c r="E10" s="4"/>
      <c r="G10" s="35"/>
    </row>
    <row r="11" spans="1:7" ht="15" customHeight="1" x14ac:dyDescent="0.25">
      <c r="A11" s="9" t="s">
        <v>1</v>
      </c>
      <c r="B11" s="30">
        <v>14693</v>
      </c>
      <c r="C11" s="11">
        <f>B$23/B11</f>
        <v>1.0984142108487034</v>
      </c>
      <c r="D11" s="11">
        <f>B$24/B11</f>
        <v>1.2337167358606138</v>
      </c>
      <c r="E11" s="4"/>
      <c r="G11" s="35"/>
    </row>
    <row r="12" spans="1:7" ht="15" customHeight="1" x14ac:dyDescent="0.25">
      <c r="A12" s="9" t="s">
        <v>2</v>
      </c>
      <c r="B12" s="30">
        <v>14966</v>
      </c>
      <c r="C12" s="11">
        <f t="shared" ref="C12:C21" si="0">B$23/B12</f>
        <v>1.0783776560203127</v>
      </c>
      <c r="D12" s="11">
        <f t="shared" ref="D12:D21" si="1">B$24/B12</f>
        <v>1.2112120807162903</v>
      </c>
      <c r="E12" s="4"/>
      <c r="G12" s="35"/>
    </row>
    <row r="13" spans="1:7" ht="15" customHeight="1" x14ac:dyDescent="0.25">
      <c r="A13" s="9" t="s">
        <v>3</v>
      </c>
      <c r="B13" s="30">
        <v>15942</v>
      </c>
      <c r="C13" s="11">
        <f t="shared" si="0"/>
        <v>1.0123572951950821</v>
      </c>
      <c r="D13" s="11">
        <f t="shared" si="1"/>
        <v>1.137059340107891</v>
      </c>
      <c r="E13" s="4"/>
      <c r="G13" s="35"/>
    </row>
    <row r="14" spans="1:7" ht="15" customHeight="1" x14ac:dyDescent="0.25">
      <c r="A14" s="9" t="s">
        <v>4</v>
      </c>
      <c r="B14" s="30">
        <v>16913</v>
      </c>
      <c r="C14" s="11">
        <f t="shared" si="0"/>
        <v>0.95423638621178974</v>
      </c>
      <c r="D14" s="11">
        <f t="shared" si="1"/>
        <v>1.0717791048306036</v>
      </c>
      <c r="E14" s="4"/>
      <c r="G14" s="35"/>
    </row>
    <row r="15" spans="1:7" ht="15" customHeight="1" x14ac:dyDescent="0.25">
      <c r="A15" s="9" t="s">
        <v>5</v>
      </c>
      <c r="B15" s="30">
        <v>17993</v>
      </c>
      <c r="C15" s="11">
        <f t="shared" si="0"/>
        <v>0.89695992886122378</v>
      </c>
      <c r="D15" s="11">
        <f t="shared" si="1"/>
        <v>1.0074473406324682</v>
      </c>
      <c r="E15" s="4"/>
      <c r="G15" s="35"/>
    </row>
    <row r="16" spans="1:7" ht="15" customHeight="1" x14ac:dyDescent="0.25">
      <c r="A16" s="9" t="s">
        <v>6</v>
      </c>
      <c r="B16" s="30">
        <v>18049</v>
      </c>
      <c r="C16" s="11">
        <f t="shared" si="0"/>
        <v>0.89417696271261571</v>
      </c>
      <c r="D16" s="11">
        <f t="shared" si="1"/>
        <v>1.004321569061998</v>
      </c>
      <c r="E16" s="4"/>
      <c r="G16" s="35"/>
    </row>
    <row r="17" spans="1:7" ht="15" customHeight="1" x14ac:dyDescent="0.25">
      <c r="A17" s="9" t="s">
        <v>7</v>
      </c>
      <c r="B17" s="30">
        <v>18127</v>
      </c>
      <c r="C17" s="11">
        <f t="shared" si="0"/>
        <v>0.89032934296905164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16580</v>
      </c>
      <c r="C18" s="11">
        <f t="shared" si="0"/>
        <v>0.97340168878166466</v>
      </c>
      <c r="D18" s="11">
        <f t="shared" si="1"/>
        <v>1.0933051869722556</v>
      </c>
      <c r="E18" s="4"/>
      <c r="G18" s="35"/>
    </row>
    <row r="19" spans="1:7" ht="15" customHeight="1" x14ac:dyDescent="0.25">
      <c r="A19" s="9" t="s">
        <v>9</v>
      </c>
      <c r="B19" s="30">
        <v>16137</v>
      </c>
      <c r="C19" s="11">
        <f t="shared" si="0"/>
        <v>1.0001239387742455</v>
      </c>
      <c r="D19" s="11">
        <f t="shared" si="1"/>
        <v>1.1233190803742952</v>
      </c>
      <c r="E19" s="4"/>
      <c r="G19" s="35"/>
    </row>
    <row r="20" spans="1:7" ht="15" customHeight="1" x14ac:dyDescent="0.25">
      <c r="A20" s="9" t="s">
        <v>10</v>
      </c>
      <c r="B20" s="30">
        <v>15391</v>
      </c>
      <c r="C20" s="11">
        <f t="shared" si="0"/>
        <v>1.0485998310701059</v>
      </c>
      <c r="D20" s="11">
        <f t="shared" si="1"/>
        <v>1.1777662270157885</v>
      </c>
      <c r="E20" s="4"/>
      <c r="G20" s="35"/>
    </row>
    <row r="21" spans="1:7" ht="15" customHeight="1" x14ac:dyDescent="0.25">
      <c r="A21" s="9" t="s">
        <v>11</v>
      </c>
      <c r="B21" s="30">
        <v>14548</v>
      </c>
      <c r="C21" s="11">
        <f t="shared" si="0"/>
        <v>1.1093621116304646</v>
      </c>
      <c r="D21" s="11">
        <f t="shared" si="1"/>
        <v>1.2460131976904041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16139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18127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205</v>
      </c>
      <c r="C3" s="4"/>
      <c r="D3" s="4"/>
      <c r="E3" s="4"/>
    </row>
    <row r="4" spans="1:7" ht="15" customHeight="1" x14ac:dyDescent="0.25">
      <c r="A4" s="4" t="s">
        <v>132</v>
      </c>
      <c r="B4" s="5" t="s">
        <v>23</v>
      </c>
      <c r="C4" s="4"/>
      <c r="D4" s="4"/>
      <c r="E4" s="4"/>
    </row>
    <row r="5" spans="1:7" ht="15" customHeight="1" x14ac:dyDescent="0.25">
      <c r="A5" s="4" t="s">
        <v>144</v>
      </c>
      <c r="B5" s="3" t="s">
        <v>206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27" t="s">
        <v>0</v>
      </c>
      <c r="B10" s="28">
        <v>2589</v>
      </c>
      <c r="C10" s="29">
        <f>B$23/B10</f>
        <v>1.1745847817690227</v>
      </c>
      <c r="D10" s="29">
        <f>B$24/B10</f>
        <v>1.4449594438006952</v>
      </c>
      <c r="E10" s="4"/>
      <c r="G10" s="35"/>
    </row>
    <row r="11" spans="1:7" ht="15" customHeight="1" x14ac:dyDescent="0.25">
      <c r="A11" s="9" t="s">
        <v>1</v>
      </c>
      <c r="B11" s="10">
        <v>2828</v>
      </c>
      <c r="C11" s="11">
        <f>B$23/B11</f>
        <v>1.0753182461103252</v>
      </c>
      <c r="D11" s="11">
        <f>B$24/B11</f>
        <v>1.3228429985855727</v>
      </c>
      <c r="E11" s="4"/>
      <c r="G11" s="35"/>
    </row>
    <row r="12" spans="1:7" ht="15" customHeight="1" x14ac:dyDescent="0.25">
      <c r="A12" s="9" t="s">
        <v>2</v>
      </c>
      <c r="B12" s="10">
        <v>2853</v>
      </c>
      <c r="C12" s="11">
        <f t="shared" ref="C12:C21" si="0">B$23/B12</f>
        <v>1.0658955485453909</v>
      </c>
      <c r="D12" s="11">
        <f t="shared" ref="D12:D21" si="1">B$24/B12</f>
        <v>1.3112513144058886</v>
      </c>
      <c r="E12" s="4"/>
      <c r="G12" s="35"/>
    </row>
    <row r="13" spans="1:7" ht="15" customHeight="1" x14ac:dyDescent="0.25">
      <c r="A13" s="9" t="s">
        <v>3</v>
      </c>
      <c r="B13" s="10">
        <v>2611</v>
      </c>
      <c r="C13" s="11">
        <f t="shared" si="0"/>
        <v>1.1646878590578322</v>
      </c>
      <c r="D13" s="11">
        <f t="shared" si="1"/>
        <v>1.4327843738031405</v>
      </c>
      <c r="E13" s="4"/>
      <c r="G13" s="35"/>
    </row>
    <row r="14" spans="1:7" ht="15" customHeight="1" x14ac:dyDescent="0.25">
      <c r="A14" s="9" t="s">
        <v>4</v>
      </c>
      <c r="B14" s="10">
        <v>3082</v>
      </c>
      <c r="C14" s="11">
        <f t="shared" si="0"/>
        <v>0.98669695003244651</v>
      </c>
      <c r="D14" s="11">
        <f t="shared" si="1"/>
        <v>1.2138221933809215</v>
      </c>
      <c r="E14" s="4"/>
      <c r="G14" s="35"/>
    </row>
    <row r="15" spans="1:7" ht="15" customHeight="1" x14ac:dyDescent="0.25">
      <c r="A15" s="9" t="s">
        <v>5</v>
      </c>
      <c r="B15" s="10">
        <v>3452</v>
      </c>
      <c r="C15" s="11">
        <f t="shared" si="0"/>
        <v>0.88093858632676714</v>
      </c>
      <c r="D15" s="11">
        <f t="shared" si="1"/>
        <v>1.0837195828505215</v>
      </c>
      <c r="E15" s="4"/>
      <c r="G15" s="35"/>
    </row>
    <row r="16" spans="1:7" ht="15" customHeight="1" x14ac:dyDescent="0.25">
      <c r="A16" s="9" t="s">
        <v>6</v>
      </c>
      <c r="B16" s="10">
        <v>3581</v>
      </c>
      <c r="C16" s="11">
        <f t="shared" si="0"/>
        <v>0.84920413292376429</v>
      </c>
      <c r="D16" s="11">
        <f t="shared" si="1"/>
        <v>1.0446802569114773</v>
      </c>
      <c r="E16" s="4"/>
      <c r="G16" s="35"/>
    </row>
    <row r="17" spans="1:7" ht="15" customHeight="1" x14ac:dyDescent="0.25">
      <c r="A17" s="9" t="s">
        <v>7</v>
      </c>
      <c r="B17" s="10">
        <v>3741</v>
      </c>
      <c r="C17" s="11">
        <f t="shared" si="0"/>
        <v>0.81288425554664523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3372</v>
      </c>
      <c r="C18" s="11">
        <f t="shared" si="0"/>
        <v>0.9018386714116251</v>
      </c>
      <c r="D18" s="11">
        <f t="shared" si="1"/>
        <v>1.1094306049822065</v>
      </c>
      <c r="E18" s="4"/>
      <c r="G18" s="35"/>
    </row>
    <row r="19" spans="1:7" ht="15" customHeight="1" x14ac:dyDescent="0.25">
      <c r="A19" s="9" t="s">
        <v>9</v>
      </c>
      <c r="B19" s="10">
        <v>3188</v>
      </c>
      <c r="C19" s="11">
        <f t="shared" si="0"/>
        <v>0.95388958594730233</v>
      </c>
      <c r="D19" s="11">
        <f t="shared" si="1"/>
        <v>1.1734629861982435</v>
      </c>
      <c r="E19" s="4"/>
      <c r="G19" s="35"/>
    </row>
    <row r="20" spans="1:7" ht="15" customHeight="1" x14ac:dyDescent="0.25">
      <c r="A20" s="9" t="s">
        <v>10</v>
      </c>
      <c r="B20" s="10">
        <v>2733</v>
      </c>
      <c r="C20" s="11">
        <f t="shared" si="0"/>
        <v>1.1126966703256496</v>
      </c>
      <c r="D20" s="11">
        <f t="shared" si="1"/>
        <v>1.3688254665203075</v>
      </c>
      <c r="E20" s="4"/>
      <c r="G20" s="35"/>
    </row>
    <row r="21" spans="1:7" ht="15" customHeight="1" x14ac:dyDescent="0.25">
      <c r="A21" s="9" t="s">
        <v>11</v>
      </c>
      <c r="B21" s="10">
        <v>2497</v>
      </c>
      <c r="C21" s="11">
        <f t="shared" si="0"/>
        <v>1.2178614337204645</v>
      </c>
      <c r="D21" s="11">
        <f t="shared" si="1"/>
        <v>1.4981978374048859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3041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3741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207</v>
      </c>
      <c r="C3" s="4"/>
      <c r="D3" s="4"/>
      <c r="E3" s="4"/>
    </row>
    <row r="4" spans="1:7" ht="15" customHeight="1" x14ac:dyDescent="0.25">
      <c r="A4" s="4" t="s">
        <v>132</v>
      </c>
      <c r="B4" s="5" t="s">
        <v>25</v>
      </c>
      <c r="C4" s="4"/>
      <c r="D4" s="4"/>
      <c r="E4" s="4"/>
    </row>
    <row r="5" spans="1:7" ht="15" customHeight="1" x14ac:dyDescent="0.25">
      <c r="A5" s="4" t="s">
        <v>144</v>
      </c>
      <c r="B5" s="3" t="s">
        <v>208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8015</v>
      </c>
      <c r="C10" s="11">
        <f>B$23/B10</f>
        <v>1.1775421085464755</v>
      </c>
      <c r="D10" s="11">
        <f>B$24/B10</f>
        <v>1.3502183406113537</v>
      </c>
      <c r="E10" s="4"/>
      <c r="G10" s="35"/>
    </row>
    <row r="11" spans="1:7" ht="15" customHeight="1" x14ac:dyDescent="0.25">
      <c r="A11" s="9" t="s">
        <v>1</v>
      </c>
      <c r="B11" s="10">
        <v>8553</v>
      </c>
      <c r="C11" s="11">
        <f>B$23/B11</f>
        <v>1.1034724658014732</v>
      </c>
      <c r="D11" s="11">
        <f>B$24/B11</f>
        <v>1.2652870337893136</v>
      </c>
      <c r="E11" s="4"/>
      <c r="G11" s="35"/>
    </row>
    <row r="12" spans="1:7" ht="15" customHeight="1" x14ac:dyDescent="0.25">
      <c r="A12" s="9" t="s">
        <v>2</v>
      </c>
      <c r="B12" s="10">
        <v>8774</v>
      </c>
      <c r="C12" s="11">
        <f t="shared" ref="C12:C21" si="0">B$23/B12</f>
        <v>1.0756781399589697</v>
      </c>
      <c r="D12" s="11">
        <f t="shared" ref="D12:D20" si="1">B$24/B12</f>
        <v>1.2334169136083883</v>
      </c>
      <c r="E12" s="4"/>
      <c r="G12" s="35"/>
    </row>
    <row r="13" spans="1:7" ht="15" customHeight="1" x14ac:dyDescent="0.25">
      <c r="A13" s="9" t="s">
        <v>3</v>
      </c>
      <c r="B13" s="10">
        <v>9423</v>
      </c>
      <c r="C13" s="11">
        <f t="shared" si="0"/>
        <v>1.0015918497293856</v>
      </c>
      <c r="D13" s="11">
        <f t="shared" si="1"/>
        <v>1.1484665180940252</v>
      </c>
      <c r="E13" s="4"/>
      <c r="G13" s="35"/>
    </row>
    <row r="14" spans="1:7" ht="15" customHeight="1" x14ac:dyDescent="0.25">
      <c r="A14" s="9" t="s">
        <v>4</v>
      </c>
      <c r="B14" s="10">
        <v>9977</v>
      </c>
      <c r="C14" s="11">
        <f t="shared" si="0"/>
        <v>0.94597574421168684</v>
      </c>
      <c r="D14" s="11">
        <f t="shared" si="1"/>
        <v>1.0846947980354815</v>
      </c>
      <c r="E14" s="4"/>
      <c r="G14" s="35"/>
    </row>
    <row r="15" spans="1:7" ht="15" customHeight="1" x14ac:dyDescent="0.25">
      <c r="A15" s="9" t="s">
        <v>5</v>
      </c>
      <c r="B15" s="10">
        <v>10225</v>
      </c>
      <c r="C15" s="11">
        <f t="shared" si="0"/>
        <v>0.92303178484107584</v>
      </c>
      <c r="D15" s="11">
        <f t="shared" si="1"/>
        <v>1.0583863080684597</v>
      </c>
      <c r="E15" s="4"/>
      <c r="G15" s="35"/>
    </row>
    <row r="16" spans="1:7" ht="15" customHeight="1" x14ac:dyDescent="0.25">
      <c r="A16" s="9" t="s">
        <v>6</v>
      </c>
      <c r="B16" s="10">
        <v>10502</v>
      </c>
      <c r="C16" s="11">
        <f t="shared" si="0"/>
        <v>0.89868596457817562</v>
      </c>
      <c r="D16" s="11">
        <f t="shared" si="1"/>
        <v>1.0304703865930298</v>
      </c>
      <c r="E16" s="4"/>
      <c r="G16" s="35"/>
    </row>
    <row r="17" spans="1:7" ht="15" customHeight="1" x14ac:dyDescent="0.25">
      <c r="A17" s="9" t="s">
        <v>7</v>
      </c>
      <c r="B17" s="10">
        <v>10822</v>
      </c>
      <c r="C17" s="11">
        <f t="shared" si="0"/>
        <v>0.87211236370356682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10198</v>
      </c>
      <c r="C18" s="11">
        <f>B$23/B18</f>
        <v>0.92547558344773484</v>
      </c>
      <c r="D18" s="11">
        <f t="shared" si="1"/>
        <v>1.0611884683271229</v>
      </c>
      <c r="E18" s="4"/>
      <c r="G18" s="35"/>
    </row>
    <row r="19" spans="1:7" ht="15" customHeight="1" x14ac:dyDescent="0.25">
      <c r="A19" s="9" t="s">
        <v>9</v>
      </c>
      <c r="B19" s="10">
        <v>9805</v>
      </c>
      <c r="C19" s="11">
        <f t="shared" si="0"/>
        <v>0.9625701172870984</v>
      </c>
      <c r="D19" s="11">
        <f t="shared" si="1"/>
        <v>1.1037225905150434</v>
      </c>
      <c r="E19" s="4"/>
      <c r="G19" s="35"/>
    </row>
    <row r="20" spans="1:7" ht="15" customHeight="1" x14ac:dyDescent="0.25">
      <c r="A20" s="9" t="s">
        <v>10</v>
      </c>
      <c r="B20" s="10">
        <v>8885</v>
      </c>
      <c r="C20" s="11">
        <f t="shared" si="0"/>
        <v>1.0622397298818234</v>
      </c>
      <c r="D20" s="11">
        <f t="shared" si="1"/>
        <v>1.2180078784468205</v>
      </c>
      <c r="E20" s="4"/>
      <c r="G20" s="35"/>
    </row>
    <row r="21" spans="1:7" ht="15" customHeight="1" x14ac:dyDescent="0.25">
      <c r="A21" s="9" t="s">
        <v>11</v>
      </c>
      <c r="B21" s="10">
        <v>8023</v>
      </c>
      <c r="C21" s="11">
        <f t="shared" si="0"/>
        <v>1.1763679421662721</v>
      </c>
      <c r="D21" s="11">
        <f>B$24/B21</f>
        <v>1.3488719930200672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9438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10822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0" ht="15" customHeight="1" x14ac:dyDescent="0.25">
      <c r="A1" s="4" t="s">
        <v>268</v>
      </c>
      <c r="B1" s="4"/>
      <c r="C1" s="4"/>
      <c r="D1" s="4"/>
      <c r="E1" s="4"/>
    </row>
    <row r="2" spans="1:10" ht="15" customHeight="1" x14ac:dyDescent="0.25">
      <c r="A2" s="4"/>
      <c r="B2" s="4"/>
      <c r="C2" s="4"/>
      <c r="D2" s="4"/>
      <c r="E2" s="4"/>
    </row>
    <row r="3" spans="1:10" ht="15" customHeight="1" x14ac:dyDescent="0.25">
      <c r="A3" s="4" t="s">
        <v>146</v>
      </c>
      <c r="B3" s="4" t="s">
        <v>141</v>
      </c>
      <c r="C3" s="4"/>
      <c r="D3" s="4"/>
      <c r="E3" s="4"/>
    </row>
    <row r="4" spans="1:10" ht="15" customHeight="1" x14ac:dyDescent="0.25">
      <c r="A4" s="4" t="s">
        <v>132</v>
      </c>
      <c r="B4" s="5" t="s">
        <v>100</v>
      </c>
      <c r="C4" s="4"/>
      <c r="D4" s="4"/>
      <c r="E4" s="4"/>
    </row>
    <row r="5" spans="1:10" ht="15" customHeight="1" x14ac:dyDescent="0.25">
      <c r="A5" s="4" t="s">
        <v>144</v>
      </c>
      <c r="B5" s="3" t="s">
        <v>151</v>
      </c>
      <c r="C5" s="4"/>
      <c r="D5" s="4"/>
      <c r="E5" s="4"/>
    </row>
    <row r="6" spans="1:10" ht="15" customHeight="1" x14ac:dyDescent="0.25">
      <c r="A6" s="4" t="s">
        <v>145</v>
      </c>
      <c r="B6" s="7">
        <v>5</v>
      </c>
      <c r="C6" s="4"/>
      <c r="D6" s="4"/>
      <c r="E6" s="4"/>
    </row>
    <row r="7" spans="1:10" ht="15" customHeight="1" x14ac:dyDescent="0.25">
      <c r="A7" s="4"/>
      <c r="B7" s="7"/>
      <c r="C7" s="4"/>
      <c r="D7" s="4"/>
      <c r="E7" s="4"/>
    </row>
    <row r="8" spans="1:10" ht="15" customHeight="1" x14ac:dyDescent="0.25">
      <c r="A8" s="4"/>
      <c r="B8" s="4"/>
      <c r="C8" s="4"/>
      <c r="E8" s="4"/>
      <c r="F8" s="37"/>
      <c r="G8" s="37"/>
      <c r="H8" s="37"/>
      <c r="I8" s="37"/>
      <c r="J8" s="37"/>
    </row>
    <row r="9" spans="1:10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F9" s="37"/>
      <c r="G9" s="37"/>
      <c r="H9" s="37"/>
      <c r="I9" s="37"/>
      <c r="J9" s="37"/>
    </row>
    <row r="10" spans="1:10" ht="15" customHeight="1" x14ac:dyDescent="0.25">
      <c r="A10" s="9" t="s">
        <v>0</v>
      </c>
      <c r="B10" s="10">
        <v>14849</v>
      </c>
      <c r="C10" s="11">
        <f>B$23/B10</f>
        <v>1.1895077109569667</v>
      </c>
      <c r="D10" s="11">
        <f>B$24/B10</f>
        <v>1.4320156239477406</v>
      </c>
      <c r="E10" s="4"/>
      <c r="F10" s="37"/>
      <c r="G10" s="38"/>
      <c r="H10" s="39"/>
      <c r="I10" s="38"/>
      <c r="J10" s="37"/>
    </row>
    <row r="11" spans="1:10" ht="15" customHeight="1" x14ac:dyDescent="0.25">
      <c r="A11" s="9" t="s">
        <v>1</v>
      </c>
      <c r="B11" s="10">
        <v>15866</v>
      </c>
      <c r="C11" s="11">
        <f>B$23/B11</f>
        <v>1.1132610613891341</v>
      </c>
      <c r="D11" s="11">
        <f>B$24/B11</f>
        <v>1.3402243791755957</v>
      </c>
      <c r="E11" s="4"/>
      <c r="F11" s="37"/>
      <c r="G11" s="38"/>
      <c r="H11" s="39"/>
      <c r="I11" s="38"/>
      <c r="J11" s="37"/>
    </row>
    <row r="12" spans="1:10" ht="15" customHeight="1" x14ac:dyDescent="0.25">
      <c r="A12" s="9" t="s">
        <v>2</v>
      </c>
      <c r="B12" s="10">
        <v>16135</v>
      </c>
      <c r="C12" s="11">
        <f t="shared" ref="C12:C21" si="0">B$23/B12</f>
        <v>1.0947009606445615</v>
      </c>
      <c r="D12" s="11">
        <f t="shared" ref="D12:D21" si="1">B$24/B12</f>
        <v>1.3178803842578246</v>
      </c>
      <c r="E12" s="4"/>
      <c r="F12" s="37"/>
      <c r="G12" s="38"/>
      <c r="H12" s="39"/>
      <c r="I12" s="38"/>
      <c r="J12" s="37"/>
    </row>
    <row r="13" spans="1:10" ht="15" customHeight="1" x14ac:dyDescent="0.25">
      <c r="A13" s="9" t="s">
        <v>3</v>
      </c>
      <c r="B13" s="10">
        <v>16694</v>
      </c>
      <c r="C13" s="11">
        <f t="shared" si="0"/>
        <v>1.0580448065173116</v>
      </c>
      <c r="D13" s="11">
        <f t="shared" si="1"/>
        <v>1.2737510482808194</v>
      </c>
      <c r="E13" s="4"/>
      <c r="F13" s="37"/>
      <c r="G13" s="38"/>
      <c r="H13" s="39"/>
      <c r="I13" s="38"/>
      <c r="J13" s="37"/>
    </row>
    <row r="14" spans="1:10" ht="15" customHeight="1" x14ac:dyDescent="0.25">
      <c r="A14" s="9" t="s">
        <v>4</v>
      </c>
      <c r="B14" s="10">
        <v>18468</v>
      </c>
      <c r="C14" s="11">
        <f t="shared" si="0"/>
        <v>0.95641108945202513</v>
      </c>
      <c r="D14" s="11">
        <f t="shared" si="1"/>
        <v>1.1513970110461338</v>
      </c>
      <c r="E14" s="4"/>
      <c r="F14" s="37"/>
      <c r="G14" s="38"/>
      <c r="H14" s="39"/>
      <c r="I14" s="38"/>
      <c r="J14" s="37"/>
    </row>
    <row r="15" spans="1:10" ht="15" customHeight="1" x14ac:dyDescent="0.25">
      <c r="A15" s="9" t="s">
        <v>5</v>
      </c>
      <c r="B15" s="10">
        <v>20329</v>
      </c>
      <c r="C15" s="11">
        <f t="shared" si="0"/>
        <v>0.86885729745683504</v>
      </c>
      <c r="D15" s="11">
        <f t="shared" si="1"/>
        <v>1.0459934084313049</v>
      </c>
      <c r="E15" s="4"/>
      <c r="F15" s="37"/>
      <c r="G15" s="38"/>
      <c r="H15" s="39"/>
      <c r="I15" s="38"/>
      <c r="J15" s="37"/>
    </row>
    <row r="16" spans="1:10" ht="15" customHeight="1" x14ac:dyDescent="0.25">
      <c r="A16" s="9" t="s">
        <v>6</v>
      </c>
      <c r="B16" s="10">
        <v>21264</v>
      </c>
      <c r="C16" s="11">
        <f t="shared" si="0"/>
        <v>0.83065274642588416</v>
      </c>
      <c r="D16" s="11">
        <f t="shared" si="1"/>
        <v>1</v>
      </c>
      <c r="E16" s="4"/>
      <c r="F16" s="37"/>
      <c r="G16" s="38"/>
      <c r="H16" s="39"/>
      <c r="I16" s="38"/>
      <c r="J16" s="37"/>
    </row>
    <row r="17" spans="1:10" ht="15" customHeight="1" x14ac:dyDescent="0.25">
      <c r="A17" s="9" t="s">
        <v>7</v>
      </c>
      <c r="B17" s="10">
        <v>20705</v>
      </c>
      <c r="C17" s="11">
        <f t="shared" si="0"/>
        <v>0.85307896643322867</v>
      </c>
      <c r="D17" s="11">
        <f t="shared" si="1"/>
        <v>1.0269983095870563</v>
      </c>
      <c r="E17" s="4"/>
      <c r="F17" s="37"/>
      <c r="G17" s="38"/>
      <c r="H17" s="39"/>
      <c r="I17" s="38"/>
      <c r="J17" s="37"/>
    </row>
    <row r="18" spans="1:10" ht="15" customHeight="1" x14ac:dyDescent="0.25">
      <c r="A18" s="9" t="s">
        <v>8</v>
      </c>
      <c r="B18" s="10">
        <v>18173</v>
      </c>
      <c r="C18" s="11">
        <f t="shared" si="0"/>
        <v>0.97193638914873715</v>
      </c>
      <c r="D18" s="11">
        <f t="shared" si="1"/>
        <v>1.1700874924338305</v>
      </c>
      <c r="E18" s="4"/>
      <c r="F18" s="37"/>
      <c r="G18" s="38"/>
      <c r="H18" s="39"/>
      <c r="I18" s="38"/>
      <c r="J18" s="37"/>
    </row>
    <row r="19" spans="1:10" ht="15" customHeight="1" x14ac:dyDescent="0.25">
      <c r="A19" s="9" t="s">
        <v>9</v>
      </c>
      <c r="B19" s="10">
        <v>17580</v>
      </c>
      <c r="C19" s="11">
        <f t="shared" si="0"/>
        <v>1.0047212741751992</v>
      </c>
      <c r="D19" s="11">
        <f t="shared" si="1"/>
        <v>1.209556313993174</v>
      </c>
      <c r="E19" s="4"/>
      <c r="F19" s="37"/>
      <c r="G19" s="38"/>
      <c r="H19" s="39"/>
      <c r="I19" s="38"/>
      <c r="J19" s="37"/>
    </row>
    <row r="20" spans="1:10" ht="15" customHeight="1" x14ac:dyDescent="0.25">
      <c r="A20" s="9" t="s">
        <v>10</v>
      </c>
      <c r="B20" s="10">
        <v>16323</v>
      </c>
      <c r="C20" s="11">
        <f t="shared" si="0"/>
        <v>1.0820927525577406</v>
      </c>
      <c r="D20" s="11">
        <f t="shared" si="1"/>
        <v>1.3027017092446243</v>
      </c>
      <c r="E20" s="4"/>
      <c r="F20" s="37"/>
      <c r="G20" s="38"/>
      <c r="H20" s="39"/>
      <c r="I20" s="38"/>
      <c r="J20" s="37"/>
    </row>
    <row r="21" spans="1:10" ht="15" customHeight="1" x14ac:dyDescent="0.25">
      <c r="A21" s="9" t="s">
        <v>11</v>
      </c>
      <c r="B21" s="10">
        <v>15578</v>
      </c>
      <c r="C21" s="11">
        <f t="shared" si="0"/>
        <v>1.1338425985363976</v>
      </c>
      <c r="D21" s="11">
        <f t="shared" si="1"/>
        <v>1.3650019257927848</v>
      </c>
      <c r="E21" s="4"/>
      <c r="F21" s="37"/>
      <c r="G21" s="38"/>
      <c r="H21" s="39"/>
      <c r="I21" s="38"/>
      <c r="J21" s="37"/>
    </row>
    <row r="22" spans="1:10" ht="15" customHeight="1" x14ac:dyDescent="0.25">
      <c r="A22" s="16"/>
      <c r="B22" s="16"/>
      <c r="C22" s="16"/>
      <c r="D22" s="16"/>
      <c r="E22" s="4"/>
      <c r="F22" s="37"/>
      <c r="G22" s="37"/>
      <c r="H22" s="37"/>
      <c r="I22" s="37"/>
      <c r="J22" s="37"/>
    </row>
    <row r="23" spans="1:10" ht="15" customHeight="1" x14ac:dyDescent="0.25">
      <c r="A23" s="4" t="s">
        <v>178</v>
      </c>
      <c r="B23" s="6">
        <v>17663</v>
      </c>
      <c r="C23" s="36"/>
      <c r="D23" s="4"/>
      <c r="E23" s="4"/>
    </row>
    <row r="24" spans="1:10" ht="15" customHeight="1" x14ac:dyDescent="0.25">
      <c r="A24" s="4" t="s">
        <v>179</v>
      </c>
      <c r="B24" s="6">
        <f>MAX(B10:B21)</f>
        <v>21264</v>
      </c>
      <c r="C24" s="4"/>
      <c r="D24" s="4"/>
      <c r="E24" s="4"/>
    </row>
    <row r="25" spans="1:10" ht="15" customHeight="1" x14ac:dyDescent="0.25">
      <c r="A25" s="4"/>
      <c r="B25" s="4"/>
      <c r="C25" s="4"/>
      <c r="D25" s="4"/>
      <c r="E25" s="4"/>
    </row>
    <row r="26" spans="1:10" ht="15" customHeight="1" x14ac:dyDescent="0.25">
      <c r="D26" s="4"/>
      <c r="E26" s="4"/>
    </row>
    <row r="27" spans="1:10" ht="15" customHeight="1" x14ac:dyDescent="0.25">
      <c r="D27" s="4"/>
      <c r="E27" s="4"/>
    </row>
    <row r="28" spans="1:10" ht="15" customHeight="1" x14ac:dyDescent="0.25">
      <c r="A28" s="4"/>
      <c r="B28" s="4"/>
      <c r="C28" s="4"/>
      <c r="D28" s="4"/>
      <c r="E28" s="4"/>
    </row>
    <row r="29" spans="1:10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209</v>
      </c>
      <c r="C3" s="4"/>
      <c r="D3" s="4"/>
      <c r="E3" s="4"/>
    </row>
    <row r="4" spans="1:8" ht="15" customHeight="1" x14ac:dyDescent="0.25">
      <c r="A4" s="4" t="s">
        <v>132</v>
      </c>
      <c r="B4" s="5" t="s">
        <v>88</v>
      </c>
      <c r="C4" s="4"/>
      <c r="D4" s="4"/>
      <c r="E4" s="4"/>
    </row>
    <row r="5" spans="1:8" ht="15" customHeight="1" x14ac:dyDescent="0.25">
      <c r="A5" s="4" t="s">
        <v>144</v>
      </c>
      <c r="B5" s="3" t="s">
        <v>210</v>
      </c>
      <c r="C5" s="4"/>
      <c r="D5" s="4"/>
      <c r="E5" s="4"/>
    </row>
    <row r="6" spans="1:8" ht="15" customHeight="1" x14ac:dyDescent="0.25">
      <c r="A6" s="4" t="s">
        <v>145</v>
      </c>
      <c r="B6" s="7">
        <v>5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10">
        <v>10251</v>
      </c>
      <c r="C10" s="11">
        <f>B$23/B10</f>
        <v>1.2129548336747635</v>
      </c>
      <c r="D10" s="11">
        <f>B$24/B10</f>
        <v>1</v>
      </c>
      <c r="E10" s="4"/>
      <c r="H10" s="35"/>
    </row>
    <row r="11" spans="1:8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8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8" ht="15" customHeight="1" x14ac:dyDescent="0.25">
      <c r="A13" s="18" t="s">
        <v>278</v>
      </c>
      <c r="B13" s="17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8" ht="15" customHeight="1" x14ac:dyDescent="0.25">
      <c r="A14" s="18" t="s">
        <v>279</v>
      </c>
      <c r="B14" s="17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8" ht="15" customHeight="1" x14ac:dyDescent="0.25">
      <c r="A15" s="18" t="s">
        <v>280</v>
      </c>
      <c r="B15" s="17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8" ht="15" customHeight="1" x14ac:dyDescent="0.25">
      <c r="A16" s="18" t="s">
        <v>281</v>
      </c>
      <c r="B16" s="17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7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7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7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7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7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>
        <v>12434</v>
      </c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10251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211</v>
      </c>
      <c r="C3" s="4"/>
      <c r="D3" s="4"/>
      <c r="E3" s="4"/>
    </row>
    <row r="4" spans="1:8" ht="15" customHeight="1" x14ac:dyDescent="0.25">
      <c r="A4" s="4" t="s">
        <v>132</v>
      </c>
      <c r="B4" s="5" t="s">
        <v>127</v>
      </c>
      <c r="C4" s="4"/>
      <c r="D4" s="4"/>
      <c r="E4" s="4"/>
    </row>
    <row r="5" spans="1:8" ht="15" customHeight="1" x14ac:dyDescent="0.25">
      <c r="A5" s="4" t="s">
        <v>144</v>
      </c>
      <c r="B5" s="3" t="s">
        <v>265</v>
      </c>
      <c r="C5" s="4"/>
      <c r="D5" s="4"/>
      <c r="E5" s="4"/>
    </row>
    <row r="6" spans="1:8" ht="15" customHeight="1" x14ac:dyDescent="0.25">
      <c r="A6" s="4" t="s">
        <v>145</v>
      </c>
      <c r="B6" s="7">
        <v>4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18" t="s">
        <v>274</v>
      </c>
      <c r="B10" s="17" t="s">
        <v>195</v>
      </c>
      <c r="C10" s="20" t="e">
        <f>B$23/B10</f>
        <v>#VALUE!</v>
      </c>
      <c r="D10" s="20" t="e">
        <f>B$24/B10</f>
        <v>#VALUE!</v>
      </c>
      <c r="E10" s="4"/>
    </row>
    <row r="11" spans="1:8" ht="15" customHeight="1" x14ac:dyDescent="0.25">
      <c r="A11" s="18" t="s">
        <v>275</v>
      </c>
      <c r="B11" s="17" t="s">
        <v>195</v>
      </c>
      <c r="C11" s="20" t="e">
        <f>B$23/B11</f>
        <v>#VALUE!</v>
      </c>
      <c r="D11" s="20" t="e">
        <f>B$24/B11</f>
        <v>#VALUE!</v>
      </c>
      <c r="E11" s="4"/>
    </row>
    <row r="12" spans="1:8" ht="15" customHeight="1" x14ac:dyDescent="0.25">
      <c r="A12" s="18" t="s">
        <v>276</v>
      </c>
      <c r="B12" s="17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8" ht="15" customHeight="1" x14ac:dyDescent="0.25">
      <c r="A13" s="27" t="s">
        <v>3</v>
      </c>
      <c r="B13" s="40">
        <v>8634</v>
      </c>
      <c r="C13" s="29">
        <f t="shared" si="0"/>
        <v>0.96351633078526755</v>
      </c>
      <c r="D13" s="29">
        <f t="shared" si="1"/>
        <v>1</v>
      </c>
      <c r="E13" s="4"/>
      <c r="H13" s="35"/>
    </row>
    <row r="14" spans="1:8" ht="15" customHeight="1" x14ac:dyDescent="0.25">
      <c r="A14" s="18" t="s">
        <v>279</v>
      </c>
      <c r="B14" s="17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8" ht="15" customHeight="1" x14ac:dyDescent="0.25">
      <c r="A15" s="18" t="s">
        <v>280</v>
      </c>
      <c r="B15" s="17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8" ht="15" customHeight="1" x14ac:dyDescent="0.25">
      <c r="A16" s="18" t="s">
        <v>281</v>
      </c>
      <c r="B16" s="17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7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7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7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7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7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2" t="s">
        <v>178</v>
      </c>
      <c r="B23" s="41">
        <v>8319</v>
      </c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8634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212</v>
      </c>
      <c r="C3" s="4"/>
      <c r="D3" s="4"/>
      <c r="E3" s="4"/>
    </row>
    <row r="4" spans="1:7" ht="15" customHeight="1" x14ac:dyDescent="0.25">
      <c r="A4" s="4" t="s">
        <v>132</v>
      </c>
      <c r="B4" s="5" t="s">
        <v>74</v>
      </c>
      <c r="C4" s="4"/>
      <c r="D4" s="4"/>
      <c r="E4" s="4"/>
    </row>
    <row r="5" spans="1:7" ht="15" customHeight="1" x14ac:dyDescent="0.25">
      <c r="A5" s="4" t="s">
        <v>144</v>
      </c>
      <c r="B5" s="3" t="s">
        <v>252</v>
      </c>
      <c r="C5" s="4"/>
      <c r="D5" s="4"/>
      <c r="E5" s="4"/>
    </row>
    <row r="6" spans="1:7" ht="15" customHeight="1" x14ac:dyDescent="0.25">
      <c r="A6" s="4" t="s">
        <v>145</v>
      </c>
      <c r="B6" s="7">
        <v>3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26069</v>
      </c>
      <c r="C10" s="11">
        <f>B$23/B10</f>
        <v>1.1532471517894818</v>
      </c>
      <c r="D10" s="11">
        <f>B$24/B10</f>
        <v>1.3805285971843952</v>
      </c>
      <c r="E10" s="4"/>
      <c r="G10" s="35"/>
    </row>
    <row r="11" spans="1:7" ht="15" customHeight="1" x14ac:dyDescent="0.25">
      <c r="A11" s="9" t="s">
        <v>1</v>
      </c>
      <c r="B11" s="10">
        <v>27682</v>
      </c>
      <c r="C11" s="11">
        <f>B$23/B11</f>
        <v>1.0860486959034752</v>
      </c>
      <c r="D11" s="11">
        <f>B$24/B11</f>
        <v>1.300086698937938</v>
      </c>
      <c r="E11" s="4"/>
      <c r="G11" s="35"/>
    </row>
    <row r="12" spans="1:7" ht="15" customHeight="1" x14ac:dyDescent="0.25">
      <c r="A12" s="9" t="s">
        <v>2</v>
      </c>
      <c r="B12" s="10">
        <v>27343</v>
      </c>
      <c r="C12" s="11">
        <f t="shared" ref="C12:C21" si="0">B$23/B12</f>
        <v>1.099513586658377</v>
      </c>
      <c r="D12" s="11">
        <f t="shared" ref="D12:D21" si="1">B$24/B12</f>
        <v>1.3162052444867058</v>
      </c>
      <c r="E12" s="4"/>
      <c r="G12" s="35"/>
    </row>
    <row r="13" spans="1:7" ht="15" customHeight="1" x14ac:dyDescent="0.25">
      <c r="A13" s="9" t="s">
        <v>3</v>
      </c>
      <c r="B13" s="10">
        <v>27268</v>
      </c>
      <c r="C13" s="11">
        <f t="shared" si="0"/>
        <v>1.1025377732140238</v>
      </c>
      <c r="D13" s="11">
        <f t="shared" si="1"/>
        <v>1.3198254364089776</v>
      </c>
      <c r="E13" s="4"/>
      <c r="G13" s="35"/>
    </row>
    <row r="14" spans="1:7" ht="15" customHeight="1" x14ac:dyDescent="0.25">
      <c r="A14" s="9" t="s">
        <v>4</v>
      </c>
      <c r="B14" s="10">
        <v>30059</v>
      </c>
      <c r="C14" s="11">
        <f t="shared" si="0"/>
        <v>1.0001663395322533</v>
      </c>
      <c r="D14" s="11">
        <f t="shared" si="1"/>
        <v>1.1972786852523372</v>
      </c>
      <c r="E14" s="4"/>
      <c r="G14" s="35"/>
    </row>
    <row r="15" spans="1:7" ht="15" customHeight="1" x14ac:dyDescent="0.25">
      <c r="A15" s="9" t="s">
        <v>5</v>
      </c>
      <c r="B15" s="10">
        <v>32401</v>
      </c>
      <c r="C15" s="11">
        <f t="shared" si="0"/>
        <v>0.92787259652479859</v>
      </c>
      <c r="D15" s="11">
        <f t="shared" si="1"/>
        <v>1.110737322922132</v>
      </c>
      <c r="E15" s="4"/>
      <c r="G15" s="35"/>
    </row>
    <row r="16" spans="1:7" ht="15" customHeight="1" x14ac:dyDescent="0.25">
      <c r="A16" s="9" t="s">
        <v>6</v>
      </c>
      <c r="B16" s="10">
        <v>35466</v>
      </c>
      <c r="C16" s="11">
        <f t="shared" si="0"/>
        <v>0.84768510686291099</v>
      </c>
      <c r="D16" s="11">
        <f t="shared" si="1"/>
        <v>1.0147465177916879</v>
      </c>
      <c r="E16" s="4"/>
      <c r="G16" s="35"/>
    </row>
    <row r="17" spans="1:7" ht="15" customHeight="1" x14ac:dyDescent="0.25">
      <c r="A17" s="9" t="s">
        <v>7</v>
      </c>
      <c r="B17" s="10">
        <v>35989</v>
      </c>
      <c r="C17" s="11">
        <f t="shared" si="0"/>
        <v>0.83536636194392733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31452</v>
      </c>
      <c r="C18" s="11">
        <f t="shared" si="0"/>
        <v>0.95586926109627368</v>
      </c>
      <c r="D18" s="11">
        <f t="shared" si="1"/>
        <v>1.1442515579295434</v>
      </c>
      <c r="E18" s="4"/>
      <c r="G18" s="35"/>
    </row>
    <row r="19" spans="1:7" ht="15" customHeight="1" x14ac:dyDescent="0.25">
      <c r="A19" s="9" t="s">
        <v>9</v>
      </c>
      <c r="B19" s="10">
        <v>31750</v>
      </c>
      <c r="C19" s="11">
        <f t="shared" si="0"/>
        <v>0.94689763779527558</v>
      </c>
      <c r="D19" s="11">
        <f t="shared" si="1"/>
        <v>1.133511811023622</v>
      </c>
      <c r="E19" s="4"/>
      <c r="G19" s="35"/>
    </row>
    <row r="20" spans="1:7" ht="15" customHeight="1" x14ac:dyDescent="0.25">
      <c r="A20" s="9" t="s">
        <v>10</v>
      </c>
      <c r="B20" s="10">
        <v>28119</v>
      </c>
      <c r="C20" s="11">
        <f t="shared" si="0"/>
        <v>1.0691703118887586</v>
      </c>
      <c r="D20" s="11">
        <f t="shared" si="1"/>
        <v>1.2798819303673672</v>
      </c>
      <c r="E20" s="4"/>
      <c r="G20" s="35"/>
    </row>
    <row r="21" spans="1:7" ht="15" customHeight="1" x14ac:dyDescent="0.25">
      <c r="A21" s="9" t="s">
        <v>11</v>
      </c>
      <c r="B21" s="10">
        <v>27018</v>
      </c>
      <c r="C21" s="11">
        <f t="shared" si="0"/>
        <v>1.112739655044785</v>
      </c>
      <c r="D21" s="11">
        <f t="shared" si="1"/>
        <v>1.3320379006588201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30064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35989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213</v>
      </c>
      <c r="C3" s="4"/>
      <c r="D3" s="4"/>
      <c r="E3" s="4"/>
    </row>
    <row r="4" spans="1:7" ht="15" customHeight="1" x14ac:dyDescent="0.25">
      <c r="A4" s="4" t="s">
        <v>132</v>
      </c>
      <c r="B4" s="5" t="s">
        <v>24</v>
      </c>
      <c r="C4" s="4"/>
      <c r="D4" s="4"/>
      <c r="E4" s="4"/>
    </row>
    <row r="5" spans="1:7" ht="15" customHeight="1" x14ac:dyDescent="0.25">
      <c r="A5" s="4" t="s">
        <v>144</v>
      </c>
      <c r="B5" s="3" t="s">
        <v>231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5087</v>
      </c>
      <c r="C10" s="11">
        <f>B$23/B10</f>
        <v>1.2514252014940044</v>
      </c>
      <c r="D10" s="11">
        <f>B$24/B10</f>
        <v>1.5392176135246707</v>
      </c>
      <c r="E10" s="4"/>
      <c r="G10" s="35"/>
    </row>
    <row r="11" spans="1:7" ht="15" customHeight="1" x14ac:dyDescent="0.25">
      <c r="A11" s="9" t="s">
        <v>1</v>
      </c>
      <c r="B11" s="10">
        <v>5492</v>
      </c>
      <c r="C11" s="11">
        <f>B$23/B11</f>
        <v>1.1591405680990532</v>
      </c>
      <c r="D11" s="11">
        <f>B$24/B11</f>
        <v>1.4257101238164602</v>
      </c>
      <c r="E11" s="4"/>
      <c r="G11" s="35"/>
    </row>
    <row r="12" spans="1:7" ht="15" customHeight="1" x14ac:dyDescent="0.25">
      <c r="A12" s="9" t="s">
        <v>2</v>
      </c>
      <c r="B12" s="10">
        <v>5605</v>
      </c>
      <c r="C12" s="11">
        <f t="shared" ref="C12:C21" si="0">B$23/B12</f>
        <v>1.1357716324710081</v>
      </c>
      <c r="D12" s="11">
        <f t="shared" ref="D12:D21" si="1">B$24/B12</f>
        <v>1.3969669937555753</v>
      </c>
      <c r="E12" s="4"/>
      <c r="G12" s="35"/>
    </row>
    <row r="13" spans="1:7" ht="15" customHeight="1" x14ac:dyDescent="0.25">
      <c r="A13" s="9" t="s">
        <v>3</v>
      </c>
      <c r="B13" s="10">
        <v>5753</v>
      </c>
      <c r="C13" s="11">
        <f t="shared" si="0"/>
        <v>1.106553102729011</v>
      </c>
      <c r="D13" s="11">
        <f t="shared" si="1"/>
        <v>1.3610290283330437</v>
      </c>
      <c r="E13" s="4"/>
      <c r="G13" s="35"/>
    </row>
    <row r="14" spans="1:7" ht="15" customHeight="1" x14ac:dyDescent="0.25">
      <c r="A14" s="9" t="s">
        <v>4</v>
      </c>
      <c r="B14" s="10">
        <v>6742</v>
      </c>
      <c r="C14" s="11">
        <f t="shared" si="0"/>
        <v>0.94423019875407888</v>
      </c>
      <c r="D14" s="11">
        <f t="shared" si="1"/>
        <v>1.16137644615841</v>
      </c>
      <c r="E14" s="4"/>
      <c r="G14" s="35"/>
    </row>
    <row r="15" spans="1:7" ht="15" customHeight="1" x14ac:dyDescent="0.25">
      <c r="A15" s="9" t="s">
        <v>5</v>
      </c>
      <c r="B15" s="10">
        <v>7299</v>
      </c>
      <c r="C15" s="11">
        <f t="shared" si="0"/>
        <v>0.87217427044800655</v>
      </c>
      <c r="D15" s="11">
        <f t="shared" si="1"/>
        <v>1.0727496917385944</v>
      </c>
      <c r="E15" s="4"/>
      <c r="G15" s="35"/>
    </row>
    <row r="16" spans="1:7" ht="15" customHeight="1" x14ac:dyDescent="0.25">
      <c r="A16" s="9" t="s">
        <v>6</v>
      </c>
      <c r="B16" s="10">
        <v>7830</v>
      </c>
      <c r="C16" s="11">
        <f t="shared" si="0"/>
        <v>0.81302681992337167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10">
        <v>7830</v>
      </c>
      <c r="C17" s="11">
        <f t="shared" si="0"/>
        <v>0.81302681992337167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6993</v>
      </c>
      <c r="C18" s="11">
        <f t="shared" si="0"/>
        <v>0.91033891033891035</v>
      </c>
      <c r="D18" s="11">
        <f t="shared" si="1"/>
        <v>1.1196911196911197</v>
      </c>
      <c r="E18" s="4"/>
      <c r="G18" s="35"/>
    </row>
    <row r="19" spans="1:7" ht="15" customHeight="1" x14ac:dyDescent="0.25">
      <c r="A19" s="9" t="s">
        <v>9</v>
      </c>
      <c r="B19" s="10">
        <v>6737</v>
      </c>
      <c r="C19" s="11">
        <f t="shared" si="0"/>
        <v>0.94493097818019889</v>
      </c>
      <c r="D19" s="11">
        <f t="shared" si="1"/>
        <v>1.1622383850378506</v>
      </c>
      <c r="E19" s="4"/>
      <c r="G19" s="35"/>
    </row>
    <row r="20" spans="1:7" ht="15" customHeight="1" x14ac:dyDescent="0.25">
      <c r="A20" s="9" t="s">
        <v>10</v>
      </c>
      <c r="B20" s="10">
        <v>5739</v>
      </c>
      <c r="C20" s="11">
        <f t="shared" si="0"/>
        <v>1.1092524830109776</v>
      </c>
      <c r="D20" s="11">
        <f t="shared" si="1"/>
        <v>1.3643491897543125</v>
      </c>
      <c r="E20" s="4"/>
      <c r="G20" s="35"/>
    </row>
    <row r="21" spans="1:7" ht="15" customHeight="1" x14ac:dyDescent="0.25">
      <c r="A21" s="9" t="s">
        <v>11</v>
      </c>
      <c r="B21" s="10">
        <v>5252</v>
      </c>
      <c r="C21" s="11">
        <f t="shared" si="0"/>
        <v>1.2121096725057121</v>
      </c>
      <c r="D21" s="11">
        <f t="shared" si="1"/>
        <v>1.4908606245239908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6366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7830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214</v>
      </c>
      <c r="C3" s="4"/>
      <c r="D3" s="4"/>
      <c r="E3" s="4"/>
    </row>
    <row r="4" spans="1:5" ht="15" customHeight="1" x14ac:dyDescent="0.25">
      <c r="A4" s="4" t="s">
        <v>132</v>
      </c>
      <c r="B4" s="5" t="s">
        <v>76</v>
      </c>
      <c r="C4" s="4"/>
      <c r="D4" s="4"/>
      <c r="E4" s="4"/>
    </row>
    <row r="5" spans="1:5" ht="15" customHeight="1" x14ac:dyDescent="0.25">
      <c r="A5" s="4" t="s">
        <v>144</v>
      </c>
      <c r="B5" s="3" t="s">
        <v>217</v>
      </c>
      <c r="C5" s="4"/>
      <c r="D5" s="4"/>
      <c r="E5" s="4"/>
    </row>
    <row r="6" spans="1:5" ht="15" customHeight="1" x14ac:dyDescent="0.25">
      <c r="A6" s="4" t="s">
        <v>145</v>
      </c>
      <c r="B6" s="7">
        <v>3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9" t="s">
        <v>195</v>
      </c>
      <c r="C10" s="20" t="e">
        <f t="shared" ref="C10:C17" si="0">B$23/B10</f>
        <v>#VALUE!</v>
      </c>
      <c r="D10" s="20" t="e">
        <f t="shared" ref="D10:D17" si="1">B$24/B10</f>
        <v>#VALUE!</v>
      </c>
      <c r="E10" s="4"/>
    </row>
    <row r="11" spans="1:5" ht="15" customHeight="1" x14ac:dyDescent="0.25">
      <c r="A11" s="18" t="s">
        <v>275</v>
      </c>
      <c r="B11" s="19" t="s">
        <v>195</v>
      </c>
      <c r="C11" s="20" t="e">
        <f t="shared" si="0"/>
        <v>#VALUE!</v>
      </c>
      <c r="D11" s="20" t="e">
        <f t="shared" si="1"/>
        <v>#VALUE!</v>
      </c>
      <c r="E11" s="4"/>
    </row>
    <row r="12" spans="1:5" ht="15" customHeight="1" x14ac:dyDescent="0.25">
      <c r="A12" s="18" t="s">
        <v>276</v>
      </c>
      <c r="B12" s="19" t="s">
        <v>195</v>
      </c>
      <c r="C12" s="20" t="e">
        <f t="shared" si="0"/>
        <v>#VALUE!</v>
      </c>
      <c r="D12" s="20" t="e">
        <f t="shared" si="1"/>
        <v>#VALUE!</v>
      </c>
      <c r="E12" s="4"/>
    </row>
    <row r="13" spans="1:5" ht="15" customHeight="1" x14ac:dyDescent="0.25">
      <c r="A13" s="18" t="s">
        <v>278</v>
      </c>
      <c r="B13" s="19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9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9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9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9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9" t="s">
        <v>195</v>
      </c>
      <c r="C18" s="20" t="e">
        <f t="shared" ref="C18:C21" si="2">B$23/B18</f>
        <v>#VALUE!</v>
      </c>
      <c r="D18" s="20" t="e">
        <f t="shared" ref="D18:D21" si="3">B$24/B18</f>
        <v>#VALUE!</v>
      </c>
      <c r="E18" s="4"/>
    </row>
    <row r="19" spans="1:5" ht="15" customHeight="1" x14ac:dyDescent="0.25">
      <c r="A19" s="18" t="s">
        <v>272</v>
      </c>
      <c r="B19" s="19" t="s">
        <v>195</v>
      </c>
      <c r="C19" s="20" t="e">
        <f t="shared" si="2"/>
        <v>#VALUE!</v>
      </c>
      <c r="D19" s="20" t="e">
        <f t="shared" si="3"/>
        <v>#VALUE!</v>
      </c>
      <c r="E19" s="4"/>
    </row>
    <row r="20" spans="1:5" ht="15" customHeight="1" x14ac:dyDescent="0.25">
      <c r="A20" s="18" t="s">
        <v>284</v>
      </c>
      <c r="B20" s="19" t="s">
        <v>195</v>
      </c>
      <c r="C20" s="20" t="e">
        <f t="shared" si="2"/>
        <v>#VALUE!</v>
      </c>
      <c r="D20" s="20" t="e">
        <f t="shared" si="3"/>
        <v>#VALUE!</v>
      </c>
      <c r="E20" s="4"/>
    </row>
    <row r="21" spans="1:5" ht="15" customHeight="1" x14ac:dyDescent="0.25">
      <c r="A21" s="18" t="s">
        <v>285</v>
      </c>
      <c r="B21" s="19" t="s">
        <v>195</v>
      </c>
      <c r="C21" s="20" t="e">
        <f t="shared" si="2"/>
        <v>#VALUE!</v>
      </c>
      <c r="D21" s="20" t="e">
        <f t="shared" si="3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A26" s="4"/>
      <c r="B26" s="4"/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215</v>
      </c>
      <c r="C3" s="4"/>
      <c r="D3" s="4"/>
      <c r="E3" s="4"/>
    </row>
    <row r="4" spans="1:7" ht="15" customHeight="1" x14ac:dyDescent="0.25">
      <c r="A4" s="4" t="s">
        <v>132</v>
      </c>
      <c r="B4" s="5" t="s">
        <v>42</v>
      </c>
      <c r="C4" s="4"/>
      <c r="D4" s="4"/>
      <c r="E4" s="4"/>
    </row>
    <row r="5" spans="1:7" ht="15" customHeight="1" x14ac:dyDescent="0.25">
      <c r="A5" s="4" t="s">
        <v>144</v>
      </c>
      <c r="B5" s="3" t="s">
        <v>216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78276</v>
      </c>
      <c r="C10" s="11">
        <f>B$23/B10</f>
        <v>1.2891307680515101</v>
      </c>
      <c r="D10" s="11">
        <f>B$24/B10</f>
        <v>1.6442587766365169</v>
      </c>
      <c r="E10" s="4"/>
      <c r="G10" s="35"/>
    </row>
    <row r="11" spans="1:7" ht="15" customHeight="1" x14ac:dyDescent="0.25">
      <c r="A11" s="9" t="s">
        <v>1</v>
      </c>
      <c r="B11" s="30">
        <v>83284</v>
      </c>
      <c r="C11" s="11">
        <f>B$23/B11</f>
        <v>1.2116132750588349</v>
      </c>
      <c r="D11" s="11">
        <f>B$24/B11</f>
        <v>1.5453868690264636</v>
      </c>
      <c r="E11" s="4"/>
      <c r="G11" s="35"/>
    </row>
    <row r="12" spans="1:7" ht="15" customHeight="1" x14ac:dyDescent="0.25">
      <c r="A12" s="9" t="s">
        <v>2</v>
      </c>
      <c r="B12" s="30">
        <v>84504</v>
      </c>
      <c r="C12" s="11">
        <f t="shared" ref="C12:C21" si="0">B$23/B12</f>
        <v>1.1941209883555808</v>
      </c>
      <c r="D12" s="11">
        <f t="shared" ref="D12:D21" si="1">B$24/B12</f>
        <v>1.5230758307299064</v>
      </c>
      <c r="E12" s="4"/>
      <c r="G12" s="35"/>
    </row>
    <row r="13" spans="1:7" ht="15" customHeight="1" x14ac:dyDescent="0.25">
      <c r="A13" s="18" t="s">
        <v>278</v>
      </c>
      <c r="B13" s="46">
        <f>AVERAGE(B12,B14)</f>
        <v>96405.5</v>
      </c>
      <c r="C13" s="47">
        <f t="shared" si="0"/>
        <v>1.046703766901266</v>
      </c>
      <c r="D13" s="47">
        <f t="shared" si="1"/>
        <v>1.3350483115589877</v>
      </c>
      <c r="E13" s="4"/>
    </row>
    <row r="14" spans="1:7" ht="15" customHeight="1" x14ac:dyDescent="0.25">
      <c r="A14" s="9" t="s">
        <v>4</v>
      </c>
      <c r="B14" s="30">
        <v>108307</v>
      </c>
      <c r="C14" s="11">
        <f t="shared" si="0"/>
        <v>0.93168493264516605</v>
      </c>
      <c r="D14" s="11">
        <f t="shared" si="1"/>
        <v>1.1883442436776939</v>
      </c>
      <c r="E14" s="4"/>
      <c r="G14" s="35"/>
    </row>
    <row r="15" spans="1:7" ht="15" customHeight="1" x14ac:dyDescent="0.25">
      <c r="A15" s="9" t="s">
        <v>5</v>
      </c>
      <c r="B15" s="30">
        <v>109564</v>
      </c>
      <c r="C15" s="11">
        <f t="shared" si="0"/>
        <v>0.9209959475740207</v>
      </c>
      <c r="D15" s="11">
        <f t="shared" si="1"/>
        <v>1.1747106713884123</v>
      </c>
      <c r="E15" s="4"/>
      <c r="G15" s="35"/>
    </row>
    <row r="16" spans="1:7" ht="15" customHeight="1" x14ac:dyDescent="0.25">
      <c r="A16" s="9" t="s">
        <v>6</v>
      </c>
      <c r="B16" s="30">
        <v>125792</v>
      </c>
      <c r="C16" s="11">
        <f t="shared" si="0"/>
        <v>0.8021813787840244</v>
      </c>
      <c r="D16" s="11">
        <f t="shared" si="1"/>
        <v>1.0231652251335539</v>
      </c>
      <c r="E16" s="4"/>
      <c r="G16" s="35"/>
    </row>
    <row r="17" spans="1:7" ht="15" customHeight="1" x14ac:dyDescent="0.25">
      <c r="A17" s="9" t="s">
        <v>7</v>
      </c>
      <c r="B17" s="30">
        <v>128706</v>
      </c>
      <c r="C17" s="11">
        <f t="shared" si="0"/>
        <v>0.78401939303528978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108038</v>
      </c>
      <c r="C18" s="11">
        <f t="shared" si="0"/>
        <v>0.93400470204927899</v>
      </c>
      <c r="D18" s="11">
        <f t="shared" si="1"/>
        <v>1.1913030600344323</v>
      </c>
      <c r="E18" s="4"/>
      <c r="G18" s="35"/>
    </row>
    <row r="19" spans="1:7" ht="15" customHeight="1" x14ac:dyDescent="0.25">
      <c r="A19" s="9" t="s">
        <v>9</v>
      </c>
      <c r="B19" s="30">
        <v>103428</v>
      </c>
      <c r="C19" s="11">
        <f t="shared" si="0"/>
        <v>0.97563522450400275</v>
      </c>
      <c r="D19" s="11">
        <f t="shared" si="1"/>
        <v>1.2444019027729436</v>
      </c>
      <c r="E19" s="4"/>
      <c r="G19" s="35"/>
    </row>
    <row r="20" spans="1:7" ht="15" customHeight="1" x14ac:dyDescent="0.25">
      <c r="A20" s="9" t="s">
        <v>10</v>
      </c>
      <c r="B20" s="30">
        <v>93310</v>
      </c>
      <c r="C20" s="11">
        <f t="shared" si="0"/>
        <v>1.0814274997320759</v>
      </c>
      <c r="D20" s="11">
        <f t="shared" si="1"/>
        <v>1.3793376915657485</v>
      </c>
      <c r="E20" s="4"/>
      <c r="G20" s="35"/>
    </row>
    <row r="21" spans="1:7" ht="15" customHeight="1" x14ac:dyDescent="0.25">
      <c r="A21" s="9" t="s">
        <v>11</v>
      </c>
      <c r="B21" s="30">
        <v>85940</v>
      </c>
      <c r="C21" s="11">
        <f t="shared" si="0"/>
        <v>1.1741680242029322</v>
      </c>
      <c r="D21" s="11">
        <f t="shared" si="1"/>
        <v>1.4976262508727018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100908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128706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13" t="s">
        <v>273</v>
      </c>
      <c r="B26" s="4"/>
      <c r="D26" s="4"/>
      <c r="E26" s="4"/>
    </row>
    <row r="27" spans="1:7" ht="15" customHeight="1" x14ac:dyDescent="0.25">
      <c r="A27" s="4"/>
      <c r="B27" s="4"/>
      <c r="C27" s="13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218</v>
      </c>
      <c r="C3" s="4"/>
      <c r="D3" s="4"/>
      <c r="E3" s="4"/>
    </row>
    <row r="4" spans="1:7" ht="15" customHeight="1" x14ac:dyDescent="0.25">
      <c r="A4" s="4" t="s">
        <v>132</v>
      </c>
      <c r="B4" s="5" t="s">
        <v>44</v>
      </c>
      <c r="C4" s="4"/>
      <c r="D4" s="4"/>
      <c r="E4" s="4"/>
    </row>
    <row r="5" spans="1:7" ht="15" customHeight="1" x14ac:dyDescent="0.25">
      <c r="A5" s="4" t="s">
        <v>144</v>
      </c>
      <c r="B5" s="3" t="s">
        <v>246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15806</v>
      </c>
      <c r="C10" s="11">
        <f>B$23/B10</f>
        <v>1.2285208148804252</v>
      </c>
      <c r="D10" s="11">
        <f>B$24/B10</f>
        <v>1.501644944957611</v>
      </c>
      <c r="E10" s="4"/>
      <c r="G10" s="35"/>
    </row>
    <row r="11" spans="1:7" ht="15" customHeight="1" x14ac:dyDescent="0.25">
      <c r="A11" s="9" t="s">
        <v>1</v>
      </c>
      <c r="B11" s="10">
        <v>17498</v>
      </c>
      <c r="C11" s="11">
        <f>B$23/B11</f>
        <v>1.1097268259229627</v>
      </c>
      <c r="D11" s="11">
        <f>B$24/B11</f>
        <v>1.356440736084124</v>
      </c>
      <c r="E11" s="4"/>
      <c r="G11" s="35"/>
    </row>
    <row r="12" spans="1:7" ht="15" customHeight="1" x14ac:dyDescent="0.25">
      <c r="A12" s="9" t="s">
        <v>2</v>
      </c>
      <c r="B12" s="10">
        <v>17929</v>
      </c>
      <c r="C12" s="11">
        <f t="shared" ref="C12:C21" si="0">B$23/B12</f>
        <v>1.0830498075743209</v>
      </c>
      <c r="D12" s="11">
        <f t="shared" ref="D12:D21" si="1">B$24/B12</f>
        <v>1.3238328964247867</v>
      </c>
      <c r="E12" s="4"/>
      <c r="G12" s="35"/>
    </row>
    <row r="13" spans="1:7" ht="15" customHeight="1" x14ac:dyDescent="0.25">
      <c r="A13" s="9" t="s">
        <v>3</v>
      </c>
      <c r="B13" s="10">
        <v>17922</v>
      </c>
      <c r="C13" s="11">
        <f t="shared" si="0"/>
        <v>1.0834728266934495</v>
      </c>
      <c r="D13" s="11">
        <f t="shared" si="1"/>
        <v>1.3243499609418592</v>
      </c>
      <c r="E13" s="4"/>
      <c r="G13" s="35"/>
    </row>
    <row r="14" spans="1:7" ht="15" customHeight="1" x14ac:dyDescent="0.25">
      <c r="A14" s="9" t="s">
        <v>4</v>
      </c>
      <c r="B14" s="10">
        <v>19772</v>
      </c>
      <c r="C14" s="11">
        <f t="shared" si="0"/>
        <v>0.98209589318227797</v>
      </c>
      <c r="D14" s="11">
        <f t="shared" si="1"/>
        <v>1.2004349585272103</v>
      </c>
      <c r="E14" s="4"/>
      <c r="G14" s="35"/>
    </row>
    <row r="15" spans="1:7" ht="15" customHeight="1" x14ac:dyDescent="0.25">
      <c r="A15" s="27" t="s">
        <v>5</v>
      </c>
      <c r="B15" s="28">
        <v>21075</v>
      </c>
      <c r="C15" s="29">
        <f t="shared" si="0"/>
        <v>0.92137603795966783</v>
      </c>
      <c r="D15" s="29">
        <f t="shared" si="1"/>
        <v>1.1262158956109134</v>
      </c>
      <c r="E15" s="4"/>
      <c r="G15" s="35"/>
    </row>
    <row r="16" spans="1:7" ht="15" customHeight="1" x14ac:dyDescent="0.25">
      <c r="A16" s="27" t="s">
        <v>6</v>
      </c>
      <c r="B16" s="28">
        <v>22761</v>
      </c>
      <c r="C16" s="29">
        <f t="shared" si="0"/>
        <v>0.85312596107376648</v>
      </c>
      <c r="D16" s="29">
        <f t="shared" si="1"/>
        <v>1.0427924959360308</v>
      </c>
      <c r="E16" s="4"/>
      <c r="G16" s="35"/>
    </row>
    <row r="17" spans="1:7" ht="15" customHeight="1" x14ac:dyDescent="0.25">
      <c r="A17" s="27" t="s">
        <v>7</v>
      </c>
      <c r="B17" s="28">
        <v>23735</v>
      </c>
      <c r="C17" s="29">
        <f t="shared" si="0"/>
        <v>0.81811670528754998</v>
      </c>
      <c r="D17" s="29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21031</v>
      </c>
      <c r="C18" s="11">
        <f t="shared" si="0"/>
        <v>0.92330369454614614</v>
      </c>
      <c r="D18" s="11">
        <f t="shared" si="1"/>
        <v>1.1285721078408064</v>
      </c>
      <c r="E18" s="4"/>
      <c r="G18" s="35"/>
    </row>
    <row r="19" spans="1:7" ht="15" customHeight="1" x14ac:dyDescent="0.25">
      <c r="A19" s="9" t="s">
        <v>9</v>
      </c>
      <c r="B19" s="10">
        <v>20693</v>
      </c>
      <c r="C19" s="11">
        <f t="shared" si="0"/>
        <v>0.93838496109795588</v>
      </c>
      <c r="D19" s="11">
        <f t="shared" si="1"/>
        <v>1.1470062339921712</v>
      </c>
      <c r="E19" s="4"/>
      <c r="G19" s="35"/>
    </row>
    <row r="20" spans="1:7" ht="15" customHeight="1" x14ac:dyDescent="0.25">
      <c r="A20" s="9" t="s">
        <v>10</v>
      </c>
      <c r="B20" s="10">
        <v>17898</v>
      </c>
      <c r="C20" s="11">
        <f t="shared" si="0"/>
        <v>1.0849256900212314</v>
      </c>
      <c r="D20" s="11">
        <f t="shared" si="1"/>
        <v>1.3261258241144263</v>
      </c>
      <c r="E20" s="4"/>
      <c r="G20" s="35"/>
    </row>
    <row r="21" spans="1:7" ht="15" customHeight="1" x14ac:dyDescent="0.25">
      <c r="A21" s="9" t="s">
        <v>11</v>
      </c>
      <c r="B21" s="10">
        <v>16726</v>
      </c>
      <c r="C21" s="11">
        <f t="shared" si="0"/>
        <v>1.1609470285782615</v>
      </c>
      <c r="D21" s="11">
        <f t="shared" si="1"/>
        <v>1.4190481884491211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19418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23735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219</v>
      </c>
      <c r="C3" s="4"/>
      <c r="D3" s="4"/>
      <c r="E3" s="4"/>
    </row>
    <row r="4" spans="1:7" ht="15" customHeight="1" x14ac:dyDescent="0.25">
      <c r="A4" s="4" t="s">
        <v>132</v>
      </c>
      <c r="B4" s="5" t="s">
        <v>89</v>
      </c>
      <c r="C4" s="4"/>
      <c r="D4" s="4"/>
      <c r="E4" s="4"/>
    </row>
    <row r="5" spans="1:7" ht="15" customHeight="1" x14ac:dyDescent="0.25">
      <c r="A5" s="4" t="s">
        <v>144</v>
      </c>
      <c r="B5" s="3" t="s">
        <v>220</v>
      </c>
      <c r="C5" s="4"/>
      <c r="D5" s="4"/>
      <c r="E5" s="4"/>
    </row>
    <row r="6" spans="1:7" ht="15" customHeight="1" x14ac:dyDescent="0.25">
      <c r="A6" s="4" t="s">
        <v>145</v>
      </c>
      <c r="B6" s="7">
        <v>5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3681</v>
      </c>
      <c r="C10" s="11">
        <f>B$23/B10</f>
        <v>1.4023363216517251</v>
      </c>
      <c r="D10" s="11">
        <f>B$24/B10</f>
        <v>1.8657973376799784</v>
      </c>
      <c r="E10" s="4"/>
      <c r="G10" s="35"/>
    </row>
    <row r="11" spans="1:7" ht="15" customHeight="1" x14ac:dyDescent="0.25">
      <c r="A11" s="9" t="s">
        <v>1</v>
      </c>
      <c r="B11" s="10">
        <v>4172</v>
      </c>
      <c r="C11" s="11">
        <f>B$23/B11</f>
        <v>1.2372962607861937</v>
      </c>
      <c r="D11" s="11">
        <f>B$24/B11</f>
        <v>1.6462128475551294</v>
      </c>
      <c r="E11" s="4"/>
      <c r="G11" s="35"/>
    </row>
    <row r="12" spans="1:7" ht="15" customHeight="1" x14ac:dyDescent="0.25">
      <c r="A12" s="9" t="s">
        <v>2</v>
      </c>
      <c r="B12" s="10">
        <v>4205</v>
      </c>
      <c r="C12" s="11">
        <f t="shared" ref="C12:C21" si="0">B$23/B12</f>
        <v>1.2275862068965517</v>
      </c>
      <c r="D12" s="11">
        <f t="shared" ref="D12:D21" si="1">B$24/B12</f>
        <v>1.6332936979785968</v>
      </c>
      <c r="E12" s="4"/>
      <c r="G12" s="35"/>
    </row>
    <row r="13" spans="1:7" ht="15" customHeight="1" x14ac:dyDescent="0.25">
      <c r="A13" s="9" t="s">
        <v>3</v>
      </c>
      <c r="B13" s="10">
        <v>4242</v>
      </c>
      <c r="C13" s="11">
        <f t="shared" si="0"/>
        <v>1.216878830740217</v>
      </c>
      <c r="D13" s="11">
        <f t="shared" si="1"/>
        <v>1.6190476190476191</v>
      </c>
      <c r="E13" s="4"/>
      <c r="G13" s="35"/>
    </row>
    <row r="14" spans="1:7" ht="15" customHeight="1" x14ac:dyDescent="0.25">
      <c r="A14" s="9" t="s">
        <v>4</v>
      </c>
      <c r="B14" s="10">
        <v>5148</v>
      </c>
      <c r="C14" s="11">
        <f t="shared" si="0"/>
        <v>1.0027195027195026</v>
      </c>
      <c r="D14" s="11">
        <f t="shared" si="1"/>
        <v>1.3341103341103342</v>
      </c>
      <c r="E14" s="4"/>
      <c r="G14" s="35"/>
    </row>
    <row r="15" spans="1:7" ht="15" customHeight="1" x14ac:dyDescent="0.25">
      <c r="A15" s="9" t="s">
        <v>5</v>
      </c>
      <c r="B15" s="10">
        <v>6383</v>
      </c>
      <c r="C15" s="11">
        <f t="shared" si="0"/>
        <v>0.80871063763120787</v>
      </c>
      <c r="D15" s="11">
        <f t="shared" si="1"/>
        <v>1.0759830800563999</v>
      </c>
      <c r="E15" s="4"/>
      <c r="G15" s="35"/>
    </row>
    <row r="16" spans="1:7" ht="15" customHeight="1" x14ac:dyDescent="0.25">
      <c r="A16" s="9" t="s">
        <v>6</v>
      </c>
      <c r="B16" s="10">
        <v>6845</v>
      </c>
      <c r="C16" s="11">
        <f t="shared" si="0"/>
        <v>0.75412710007304606</v>
      </c>
      <c r="D16" s="11">
        <f t="shared" si="1"/>
        <v>1.0033601168736304</v>
      </c>
      <c r="E16" s="4"/>
      <c r="G16" s="35"/>
    </row>
    <row r="17" spans="1:7" ht="15" customHeight="1" x14ac:dyDescent="0.25">
      <c r="A17" s="9" t="s">
        <v>7</v>
      </c>
      <c r="B17" s="10">
        <v>6868</v>
      </c>
      <c r="C17" s="11">
        <f t="shared" si="0"/>
        <v>0.75160163075131048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5853</v>
      </c>
      <c r="C18" s="11">
        <f t="shared" si="0"/>
        <v>0.88194088501623102</v>
      </c>
      <c r="D18" s="11">
        <f t="shared" si="1"/>
        <v>1.1734153425593712</v>
      </c>
      <c r="E18" s="4"/>
      <c r="G18" s="35"/>
    </row>
    <row r="19" spans="1:7" ht="15" customHeight="1" x14ac:dyDescent="0.25">
      <c r="A19" s="9" t="s">
        <v>9</v>
      </c>
      <c r="B19" s="10">
        <v>5773</v>
      </c>
      <c r="C19" s="11">
        <f t="shared" si="0"/>
        <v>0.89416248051273173</v>
      </c>
      <c r="D19" s="11">
        <f t="shared" si="1"/>
        <v>1.1896760782955136</v>
      </c>
      <c r="E19" s="4"/>
      <c r="G19" s="35"/>
    </row>
    <row r="20" spans="1:7" ht="15" customHeight="1" x14ac:dyDescent="0.25">
      <c r="A20" s="9" t="s">
        <v>10</v>
      </c>
      <c r="B20" s="10">
        <v>4356</v>
      </c>
      <c r="C20" s="11">
        <f t="shared" si="0"/>
        <v>1.185032139577594</v>
      </c>
      <c r="D20" s="11">
        <f t="shared" si="1"/>
        <v>1.5766758494031221</v>
      </c>
      <c r="E20" s="4"/>
      <c r="G20" s="35"/>
    </row>
    <row r="21" spans="1:7" ht="15" customHeight="1" x14ac:dyDescent="0.25">
      <c r="A21" s="9" t="s">
        <v>11</v>
      </c>
      <c r="B21" s="10">
        <v>3197</v>
      </c>
      <c r="C21" s="11">
        <f t="shared" si="0"/>
        <v>1.6146387238035658</v>
      </c>
      <c r="D21" s="11">
        <f t="shared" si="1"/>
        <v>2.1482639974976538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5162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6868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4"/>
      <c r="B26" s="4"/>
      <c r="C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221</v>
      </c>
      <c r="C3" s="4"/>
      <c r="D3" s="4"/>
      <c r="E3" s="4"/>
    </row>
    <row r="4" spans="1:7" ht="15" customHeight="1" x14ac:dyDescent="0.25">
      <c r="A4" s="4" t="s">
        <v>132</v>
      </c>
      <c r="B4" s="5" t="s">
        <v>128</v>
      </c>
      <c r="C4" s="4"/>
      <c r="D4" s="4"/>
      <c r="E4" s="4"/>
    </row>
    <row r="5" spans="1:7" ht="15" customHeight="1" x14ac:dyDescent="0.25">
      <c r="A5" s="4" t="s">
        <v>144</v>
      </c>
      <c r="B5" s="3" t="s">
        <v>222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30">
        <v>6257</v>
      </c>
      <c r="C10" s="11">
        <f>B$23/B10</f>
        <v>1.2047307016141922</v>
      </c>
      <c r="D10" s="11">
        <f>B$24/B10</f>
        <v>1.375898993127697</v>
      </c>
      <c r="E10" s="4"/>
      <c r="G10" s="35"/>
    </row>
    <row r="11" spans="1:7" ht="15" customHeight="1" x14ac:dyDescent="0.25">
      <c r="A11" s="9" t="s">
        <v>1</v>
      </c>
      <c r="B11" s="30">
        <v>6591</v>
      </c>
      <c r="C11" s="11">
        <f>B$23/B11</f>
        <v>1.1436807768168715</v>
      </c>
      <c r="D11" s="11">
        <f>B$24/B11</f>
        <v>1.3061750872401761</v>
      </c>
      <c r="E11" s="4"/>
      <c r="G11" s="35"/>
    </row>
    <row r="12" spans="1:7" ht="15" customHeight="1" x14ac:dyDescent="0.25">
      <c r="A12" s="9" t="s">
        <v>2</v>
      </c>
      <c r="B12" s="30">
        <v>7072</v>
      </c>
      <c r="C12" s="11">
        <f t="shared" ref="C12:C21" si="0">B$23/B12</f>
        <v>1.065893665158371</v>
      </c>
      <c r="D12" s="11">
        <f t="shared" ref="D12:D21" si="1">B$24/B12</f>
        <v>1.2173359728506787</v>
      </c>
      <c r="E12" s="4"/>
      <c r="G12" s="35"/>
    </row>
    <row r="13" spans="1:7" ht="15" customHeight="1" x14ac:dyDescent="0.25">
      <c r="A13" s="9" t="s">
        <v>3</v>
      </c>
      <c r="B13" s="30">
        <v>7641</v>
      </c>
      <c r="C13" s="11">
        <f t="shared" si="0"/>
        <v>0.98652008899358723</v>
      </c>
      <c r="D13" s="11">
        <f t="shared" si="1"/>
        <v>1.1266849888758017</v>
      </c>
      <c r="E13" s="4"/>
      <c r="G13" s="35"/>
    </row>
    <row r="14" spans="1:7" ht="15" customHeight="1" x14ac:dyDescent="0.25">
      <c r="A14" s="9" t="s">
        <v>4</v>
      </c>
      <c r="B14" s="30">
        <v>8298</v>
      </c>
      <c r="C14" s="11">
        <f t="shared" si="0"/>
        <v>0.90841166546155705</v>
      </c>
      <c r="D14" s="11">
        <f t="shared" si="1"/>
        <v>1.0374789105808628</v>
      </c>
      <c r="E14" s="4"/>
      <c r="G14" s="35"/>
    </row>
    <row r="15" spans="1:7" ht="15" customHeight="1" x14ac:dyDescent="0.25">
      <c r="A15" s="9" t="s">
        <v>5</v>
      </c>
      <c r="B15" s="30">
        <v>8386</v>
      </c>
      <c r="C15" s="11">
        <f t="shared" si="0"/>
        <v>0.89887908418793228</v>
      </c>
      <c r="D15" s="11">
        <f t="shared" si="1"/>
        <v>1.0265919389458622</v>
      </c>
      <c r="E15" s="4"/>
      <c r="G15" s="35"/>
    </row>
    <row r="16" spans="1:7" ht="15" customHeight="1" x14ac:dyDescent="0.25">
      <c r="A16" s="9" t="s">
        <v>6</v>
      </c>
      <c r="B16" s="30">
        <v>8329</v>
      </c>
      <c r="C16" s="11">
        <f t="shared" si="0"/>
        <v>0.90503061592027856</v>
      </c>
      <c r="D16" s="11">
        <f t="shared" si="1"/>
        <v>1.0336174810901668</v>
      </c>
      <c r="E16" s="4"/>
      <c r="G16" s="35"/>
    </row>
    <row r="17" spans="1:7" ht="15" customHeight="1" x14ac:dyDescent="0.25">
      <c r="A17" s="9" t="s">
        <v>7</v>
      </c>
      <c r="B17" s="30">
        <v>8609</v>
      </c>
      <c r="C17" s="11">
        <f t="shared" si="0"/>
        <v>0.87559530723661283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30">
        <v>8157</v>
      </c>
      <c r="C18" s="11">
        <f t="shared" si="0"/>
        <v>0.92411425769277922</v>
      </c>
      <c r="D18" s="11">
        <f t="shared" si="1"/>
        <v>1.0554125291160965</v>
      </c>
      <c r="E18" s="4"/>
      <c r="G18" s="35"/>
    </row>
    <row r="19" spans="1:7" ht="15" customHeight="1" x14ac:dyDescent="0.25">
      <c r="A19" s="18" t="s">
        <v>272</v>
      </c>
      <c r="B19" s="46">
        <f>AVERAGE(B18,B20)</f>
        <v>7610.5</v>
      </c>
      <c r="C19" s="47">
        <f t="shared" si="0"/>
        <v>0.99047368766835298</v>
      </c>
      <c r="D19" s="47">
        <f t="shared" si="1"/>
        <v>1.1312003153537875</v>
      </c>
      <c r="E19" s="4"/>
    </row>
    <row r="20" spans="1:7" ht="15" customHeight="1" x14ac:dyDescent="0.25">
      <c r="A20" s="9" t="s">
        <v>10</v>
      </c>
      <c r="B20" s="30">
        <v>7064</v>
      </c>
      <c r="C20" s="11">
        <f t="shared" si="0"/>
        <v>1.0671007927519818</v>
      </c>
      <c r="D20" s="11">
        <f t="shared" si="1"/>
        <v>1.2187146092865233</v>
      </c>
      <c r="E20" s="4"/>
      <c r="G20" s="35"/>
    </row>
    <row r="21" spans="1:7" ht="15" customHeight="1" x14ac:dyDescent="0.25">
      <c r="A21" s="9" t="s">
        <v>11</v>
      </c>
      <c r="B21" s="30">
        <v>6454</v>
      </c>
      <c r="C21" s="11">
        <f t="shared" si="0"/>
        <v>1.1679578555934305</v>
      </c>
      <c r="D21" s="11">
        <f t="shared" si="1"/>
        <v>1.3339014564611094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7538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8609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13" t="s">
        <v>273</v>
      </c>
      <c r="B26" s="4"/>
      <c r="D26" s="4"/>
      <c r="E26" s="4"/>
    </row>
    <row r="27" spans="1:7" ht="15" customHeight="1" x14ac:dyDescent="0.25">
      <c r="A27" s="4"/>
      <c r="B27" s="4"/>
      <c r="C27" s="4"/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223</v>
      </c>
      <c r="C3" s="4"/>
      <c r="D3" s="4"/>
      <c r="E3" s="4"/>
    </row>
    <row r="4" spans="1:7" ht="15" customHeight="1" x14ac:dyDescent="0.25">
      <c r="A4" s="4" t="s">
        <v>132</v>
      </c>
      <c r="B4" s="5" t="s">
        <v>46</v>
      </c>
      <c r="C4" s="4"/>
      <c r="D4" s="4"/>
      <c r="E4" s="4"/>
    </row>
    <row r="5" spans="1:7" ht="15" customHeight="1" x14ac:dyDescent="0.25">
      <c r="A5" s="4" t="s">
        <v>144</v>
      </c>
      <c r="B5" s="3" t="s">
        <v>253</v>
      </c>
      <c r="C5" s="4"/>
      <c r="D5" s="4"/>
      <c r="E5" s="4"/>
    </row>
    <row r="6" spans="1:7" ht="15" customHeight="1" x14ac:dyDescent="0.25">
      <c r="A6" s="4" t="s">
        <v>145</v>
      </c>
      <c r="B6" s="7">
        <v>1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24930</v>
      </c>
      <c r="C10" s="11">
        <f>B$23/B10</f>
        <v>1.2332129963898917</v>
      </c>
      <c r="D10" s="11">
        <f>B$24/B10</f>
        <v>1.6278780585639792</v>
      </c>
      <c r="E10" s="4"/>
      <c r="G10" s="35"/>
    </row>
    <row r="11" spans="1:7" ht="15" customHeight="1" x14ac:dyDescent="0.25">
      <c r="A11" s="9" t="s">
        <v>1</v>
      </c>
      <c r="B11" s="10">
        <v>28172</v>
      </c>
      <c r="C11" s="11">
        <f>B$23/B11</f>
        <v>1.0912963225898056</v>
      </c>
      <c r="D11" s="11">
        <f>B$24/B11</f>
        <v>1.4405438023569501</v>
      </c>
      <c r="E11" s="4"/>
      <c r="G11" s="35"/>
    </row>
    <row r="12" spans="1:7" ht="15" customHeight="1" x14ac:dyDescent="0.25">
      <c r="A12" s="9" t="s">
        <v>2</v>
      </c>
      <c r="B12" s="10">
        <v>27229</v>
      </c>
      <c r="C12" s="11">
        <f t="shared" ref="C12:C21" si="0">B$23/B12</f>
        <v>1.1290903081273642</v>
      </c>
      <c r="D12" s="11">
        <f t="shared" ref="D12:D21" si="1">B$24/B12</f>
        <v>1.4904329942340886</v>
      </c>
      <c r="E12" s="4"/>
      <c r="G12" s="35"/>
    </row>
    <row r="13" spans="1:7" ht="15" customHeight="1" x14ac:dyDescent="0.25">
      <c r="A13" s="9" t="s">
        <v>3</v>
      </c>
      <c r="B13" s="10">
        <v>25175</v>
      </c>
      <c r="C13" s="11">
        <f t="shared" si="0"/>
        <v>1.2212115193644488</v>
      </c>
      <c r="D13" s="11">
        <f t="shared" si="1"/>
        <v>1.6120357497517379</v>
      </c>
      <c r="E13" s="4"/>
      <c r="G13" s="35"/>
    </row>
    <row r="14" spans="1:7" ht="15" customHeight="1" x14ac:dyDescent="0.25">
      <c r="A14" s="9" t="s">
        <v>4</v>
      </c>
      <c r="B14" s="10">
        <v>29684</v>
      </c>
      <c r="C14" s="11">
        <f t="shared" si="0"/>
        <v>1.0357094731168306</v>
      </c>
      <c r="D14" s="11">
        <f t="shared" si="1"/>
        <v>1.3671674976418273</v>
      </c>
      <c r="E14" s="4"/>
      <c r="G14" s="35"/>
    </row>
    <row r="15" spans="1:7" ht="15" customHeight="1" x14ac:dyDescent="0.25">
      <c r="A15" s="9" t="s">
        <v>5</v>
      </c>
      <c r="B15" s="10">
        <v>34488</v>
      </c>
      <c r="C15" s="11">
        <f t="shared" si="0"/>
        <v>0.89144050104384132</v>
      </c>
      <c r="D15" s="11">
        <f t="shared" si="1"/>
        <v>1.1767281373231269</v>
      </c>
      <c r="E15" s="4"/>
      <c r="G15" s="35"/>
    </row>
    <row r="16" spans="1:7" ht="15" customHeight="1" x14ac:dyDescent="0.25">
      <c r="A16" s="9" t="s">
        <v>6</v>
      </c>
      <c r="B16" s="10">
        <v>39970</v>
      </c>
      <c r="C16" s="11">
        <f t="shared" si="0"/>
        <v>0.76917688266199646</v>
      </c>
      <c r="D16" s="11">
        <f t="shared" si="1"/>
        <v>1.0153365023767826</v>
      </c>
      <c r="E16" s="4"/>
      <c r="G16" s="35"/>
    </row>
    <row r="17" spans="1:7" ht="15" customHeight="1" x14ac:dyDescent="0.25">
      <c r="A17" s="9" t="s">
        <v>7</v>
      </c>
      <c r="B17" s="10">
        <v>40583</v>
      </c>
      <c r="C17" s="11">
        <f t="shared" si="0"/>
        <v>0.75755858364339745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33413</v>
      </c>
      <c r="C18" s="11">
        <f t="shared" si="0"/>
        <v>0.92012091102265581</v>
      </c>
      <c r="D18" s="11">
        <f t="shared" si="1"/>
        <v>1.2145871367431837</v>
      </c>
      <c r="E18" s="4"/>
      <c r="G18" s="35"/>
    </row>
    <row r="19" spans="1:7" ht="15" customHeight="1" x14ac:dyDescent="0.25">
      <c r="A19" s="9" t="s">
        <v>9</v>
      </c>
      <c r="B19" s="10">
        <v>32861</v>
      </c>
      <c r="C19" s="11">
        <f t="shared" si="0"/>
        <v>0.93557712790237668</v>
      </c>
      <c r="D19" s="11">
        <f t="shared" si="1"/>
        <v>1.2349898055445665</v>
      </c>
      <c r="E19" s="4"/>
      <c r="G19" s="35"/>
    </row>
    <row r="20" spans="1:7" ht="15" customHeight="1" x14ac:dyDescent="0.25">
      <c r="A20" s="9" t="s">
        <v>10</v>
      </c>
      <c r="B20" s="10">
        <v>26781</v>
      </c>
      <c r="C20" s="11">
        <f t="shared" si="0"/>
        <v>1.1479780441357679</v>
      </c>
      <c r="D20" s="11">
        <f t="shared" si="1"/>
        <v>1.5153653709719577</v>
      </c>
      <c r="E20" s="4"/>
      <c r="G20" s="35"/>
    </row>
    <row r="21" spans="1:7" ht="15" customHeight="1" x14ac:dyDescent="0.25">
      <c r="A21" s="9" t="s">
        <v>11</v>
      </c>
      <c r="B21" s="10">
        <v>25328</v>
      </c>
      <c r="C21" s="11">
        <f t="shared" si="0"/>
        <v>1.2138344914718888</v>
      </c>
      <c r="D21" s="11">
        <f t="shared" si="1"/>
        <v>1.6022978521794062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30744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40583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0" ht="15" customHeight="1" x14ac:dyDescent="0.25">
      <c r="A1" s="4" t="s">
        <v>268</v>
      </c>
      <c r="B1" s="4"/>
      <c r="C1" s="4"/>
      <c r="D1" s="4"/>
      <c r="E1" s="4"/>
    </row>
    <row r="2" spans="1:10" ht="15" customHeight="1" x14ac:dyDescent="0.25">
      <c r="A2" s="4"/>
      <c r="B2" s="4"/>
      <c r="C2" s="4"/>
      <c r="D2" s="4"/>
      <c r="E2" s="4"/>
    </row>
    <row r="3" spans="1:10" ht="15" customHeight="1" x14ac:dyDescent="0.25">
      <c r="A3" s="4" t="s">
        <v>146</v>
      </c>
      <c r="B3" s="4" t="s">
        <v>142</v>
      </c>
      <c r="C3" s="4"/>
      <c r="D3" s="4"/>
      <c r="E3" s="4"/>
    </row>
    <row r="4" spans="1:10" ht="15" customHeight="1" x14ac:dyDescent="0.25">
      <c r="A4" s="4" t="s">
        <v>132</v>
      </c>
      <c r="B4" s="5" t="s">
        <v>102</v>
      </c>
      <c r="C4" s="4"/>
      <c r="D4" s="4"/>
      <c r="E4" s="4"/>
    </row>
    <row r="5" spans="1:10" ht="15" customHeight="1" x14ac:dyDescent="0.25">
      <c r="A5" s="4" t="s">
        <v>144</v>
      </c>
      <c r="B5" s="3" t="s">
        <v>143</v>
      </c>
      <c r="C5" s="4"/>
      <c r="D5" s="4"/>
      <c r="E5" s="4"/>
    </row>
    <row r="6" spans="1:10" ht="15" customHeight="1" x14ac:dyDescent="0.25">
      <c r="A6" s="4" t="s">
        <v>145</v>
      </c>
      <c r="B6" s="7">
        <v>4</v>
      </c>
      <c r="C6" s="4"/>
      <c r="D6" s="4"/>
      <c r="E6" s="4"/>
    </row>
    <row r="7" spans="1:10" ht="15" customHeight="1" x14ac:dyDescent="0.25">
      <c r="A7" s="4"/>
      <c r="B7" s="7"/>
      <c r="C7" s="4"/>
      <c r="D7" s="4"/>
      <c r="E7" s="4"/>
    </row>
    <row r="8" spans="1:10" ht="15" customHeight="1" x14ac:dyDescent="0.25">
      <c r="A8" s="4"/>
      <c r="B8" s="4"/>
      <c r="C8" s="4"/>
      <c r="D8" s="37"/>
      <c r="E8" s="4"/>
    </row>
    <row r="9" spans="1:10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G9" s="37"/>
      <c r="H9" s="37"/>
      <c r="I9" s="37"/>
      <c r="J9" s="37"/>
    </row>
    <row r="10" spans="1:10" ht="15" customHeight="1" x14ac:dyDescent="0.25">
      <c r="A10" s="9" t="s">
        <v>0</v>
      </c>
      <c r="B10" s="10">
        <v>8037</v>
      </c>
      <c r="C10" s="11">
        <f>B$23/B10</f>
        <v>1.090207788975986</v>
      </c>
      <c r="D10" s="11">
        <f>B$24/B10</f>
        <v>1.2055493343287296</v>
      </c>
      <c r="E10" s="4"/>
      <c r="G10" s="38"/>
      <c r="H10" s="39"/>
      <c r="I10" s="38"/>
      <c r="J10" s="37"/>
    </row>
    <row r="11" spans="1:10" ht="15" customHeight="1" x14ac:dyDescent="0.25">
      <c r="A11" s="9" t="s">
        <v>1</v>
      </c>
      <c r="B11" s="10">
        <v>8237</v>
      </c>
      <c r="C11" s="11">
        <f>B$23/B11</f>
        <v>1.0637367973776861</v>
      </c>
      <c r="D11" s="11">
        <f>B$24/B11</f>
        <v>1.1762777710331431</v>
      </c>
      <c r="E11" s="4"/>
      <c r="G11" s="38"/>
      <c r="H11" s="39"/>
      <c r="I11" s="38"/>
      <c r="J11" s="37"/>
    </row>
    <row r="12" spans="1:10" ht="15" customHeight="1" x14ac:dyDescent="0.25">
      <c r="A12" s="9" t="s">
        <v>2</v>
      </c>
      <c r="B12" s="10">
        <v>8404</v>
      </c>
      <c r="C12" s="11">
        <f>B$23/B12</f>
        <v>1.0425987624940505</v>
      </c>
      <c r="D12" s="11">
        <f t="shared" ref="D12:D21" si="0">B$24/B12</f>
        <v>1.15290337934317</v>
      </c>
      <c r="E12" s="4"/>
      <c r="G12" s="38"/>
      <c r="H12" s="39"/>
      <c r="I12" s="38"/>
      <c r="J12" s="37"/>
    </row>
    <row r="13" spans="1:10" ht="15" customHeight="1" x14ac:dyDescent="0.25">
      <c r="A13" s="9" t="s">
        <v>3</v>
      </c>
      <c r="B13" s="10">
        <v>8668</v>
      </c>
      <c r="C13" s="11">
        <f t="shared" ref="C13:C21" si="1">B$23/B13</f>
        <v>1.0108444854637748</v>
      </c>
      <c r="D13" s="11">
        <f t="shared" si="0"/>
        <v>1.1177895708352561</v>
      </c>
      <c r="E13" s="4"/>
      <c r="G13" s="38"/>
      <c r="H13" s="39"/>
      <c r="I13" s="38"/>
      <c r="J13" s="37"/>
    </row>
    <row r="14" spans="1:10" ht="15" customHeight="1" x14ac:dyDescent="0.25">
      <c r="A14" s="9" t="s">
        <v>4</v>
      </c>
      <c r="B14" s="10">
        <v>8765</v>
      </c>
      <c r="C14" s="11">
        <f t="shared" si="1"/>
        <v>0.9996577296063891</v>
      </c>
      <c r="D14" s="11">
        <f t="shared" si="0"/>
        <v>1.1054192812321735</v>
      </c>
      <c r="E14" s="4"/>
      <c r="G14" s="38"/>
      <c r="H14" s="39"/>
      <c r="I14" s="38"/>
      <c r="J14" s="37"/>
    </row>
    <row r="15" spans="1:10" ht="15" customHeight="1" x14ac:dyDescent="0.25">
      <c r="A15" s="9" t="s">
        <v>5</v>
      </c>
      <c r="B15" s="10">
        <v>8928</v>
      </c>
      <c r="C15" s="11">
        <f t="shared" si="1"/>
        <v>0.98140681003584229</v>
      </c>
      <c r="D15" s="11">
        <f t="shared" si="0"/>
        <v>1.0852374551971327</v>
      </c>
      <c r="E15" s="4"/>
      <c r="G15" s="38"/>
      <c r="H15" s="39"/>
      <c r="I15" s="38"/>
      <c r="J15" s="37"/>
    </row>
    <row r="16" spans="1:10" ht="15" customHeight="1" x14ac:dyDescent="0.25">
      <c r="A16" s="9" t="s">
        <v>6</v>
      </c>
      <c r="B16" s="10">
        <v>9689</v>
      </c>
      <c r="C16" s="11">
        <f t="shared" si="1"/>
        <v>0.904324491691609</v>
      </c>
      <c r="D16" s="11">
        <f t="shared" si="0"/>
        <v>1</v>
      </c>
      <c r="E16" s="4"/>
      <c r="G16" s="38"/>
      <c r="H16" s="39"/>
      <c r="I16" s="38"/>
      <c r="J16" s="37"/>
    </row>
    <row r="17" spans="1:10" ht="15" customHeight="1" x14ac:dyDescent="0.25">
      <c r="A17" s="9" t="s">
        <v>7</v>
      </c>
      <c r="B17" s="10">
        <v>9628</v>
      </c>
      <c r="C17" s="11">
        <f t="shared" si="1"/>
        <v>0.91005400914000834</v>
      </c>
      <c r="D17" s="11">
        <f t="shared" si="0"/>
        <v>1.0063356875778977</v>
      </c>
      <c r="E17" s="4"/>
      <c r="G17" s="38"/>
      <c r="H17" s="39"/>
      <c r="I17" s="38"/>
      <c r="J17" s="37"/>
    </row>
    <row r="18" spans="1:10" ht="15" customHeight="1" x14ac:dyDescent="0.25">
      <c r="A18" s="9" t="s">
        <v>8</v>
      </c>
      <c r="B18" s="10">
        <v>9031</v>
      </c>
      <c r="C18" s="11">
        <f t="shared" si="1"/>
        <v>0.97021370833794707</v>
      </c>
      <c r="D18" s="11">
        <f t="shared" si="0"/>
        <v>1.0728601483778097</v>
      </c>
      <c r="E18" s="4"/>
      <c r="G18" s="38"/>
      <c r="H18" s="39"/>
      <c r="I18" s="38"/>
      <c r="J18" s="37"/>
    </row>
    <row r="19" spans="1:10" ht="15" customHeight="1" x14ac:dyDescent="0.25">
      <c r="A19" s="9" t="s">
        <v>9</v>
      </c>
      <c r="B19" s="10">
        <v>9365</v>
      </c>
      <c r="C19" s="11">
        <f t="shared" si="1"/>
        <v>0.93561131873998937</v>
      </c>
      <c r="D19" s="11">
        <f t="shared" si="0"/>
        <v>1.0345969033635878</v>
      </c>
      <c r="E19" s="4"/>
      <c r="G19" s="38"/>
      <c r="H19" s="39"/>
      <c r="I19" s="38"/>
      <c r="J19" s="37"/>
    </row>
    <row r="20" spans="1:10" ht="15" customHeight="1" x14ac:dyDescent="0.25">
      <c r="A20" s="9" t="s">
        <v>10</v>
      </c>
      <c r="B20" s="10">
        <v>8579</v>
      </c>
      <c r="C20" s="11">
        <f t="shared" si="1"/>
        <v>1.0213311574775614</v>
      </c>
      <c r="D20" s="11">
        <f t="shared" si="0"/>
        <v>1.1293857092901272</v>
      </c>
      <c r="E20" s="4"/>
      <c r="G20" s="38"/>
      <c r="H20" s="39"/>
      <c r="I20" s="38"/>
      <c r="J20" s="37"/>
    </row>
    <row r="21" spans="1:10" ht="15" customHeight="1" x14ac:dyDescent="0.25">
      <c r="A21" s="9" t="s">
        <v>11</v>
      </c>
      <c r="B21" s="10">
        <v>8093</v>
      </c>
      <c r="C21" s="11">
        <f t="shared" si="1"/>
        <v>1.0826640306437663</v>
      </c>
      <c r="D21" s="11">
        <f t="shared" si="0"/>
        <v>1.1972074632398368</v>
      </c>
      <c r="E21" s="4"/>
      <c r="G21" s="38"/>
      <c r="H21" s="39"/>
      <c r="I21" s="38"/>
      <c r="J21" s="37"/>
    </row>
    <row r="22" spans="1:10" ht="15" customHeight="1" x14ac:dyDescent="0.25">
      <c r="A22" s="16"/>
      <c r="B22" s="16"/>
      <c r="C22" s="16"/>
      <c r="D22" s="16"/>
      <c r="E22" s="4"/>
    </row>
    <row r="23" spans="1:10" ht="15" customHeight="1" x14ac:dyDescent="0.25">
      <c r="A23" s="4" t="s">
        <v>178</v>
      </c>
      <c r="B23" s="6">
        <v>8762</v>
      </c>
      <c r="C23" s="36"/>
      <c r="D23" s="4"/>
      <c r="E23" s="4"/>
    </row>
    <row r="24" spans="1:10" ht="15" customHeight="1" x14ac:dyDescent="0.25">
      <c r="A24" s="4" t="s">
        <v>179</v>
      </c>
      <c r="B24" s="6">
        <f>MAX(B10:B21)</f>
        <v>9689</v>
      </c>
      <c r="C24" s="4"/>
      <c r="D24" s="4"/>
      <c r="E24" s="4"/>
    </row>
    <row r="25" spans="1:10" ht="15" customHeight="1" x14ac:dyDescent="0.25">
      <c r="A25" s="4"/>
      <c r="B25" s="4"/>
      <c r="C25" s="4"/>
      <c r="D25" s="4"/>
      <c r="E25" s="4"/>
    </row>
    <row r="26" spans="1:10" ht="15" customHeight="1" x14ac:dyDescent="0.25">
      <c r="D26" s="4"/>
      <c r="E26" s="4"/>
    </row>
    <row r="27" spans="1:10" ht="15" customHeight="1" x14ac:dyDescent="0.25">
      <c r="D27" s="4"/>
      <c r="E27" s="4"/>
    </row>
    <row r="28" spans="1:10" ht="15" customHeight="1" x14ac:dyDescent="0.25">
      <c r="A28" s="4"/>
      <c r="B28" s="4"/>
      <c r="C28" s="4"/>
      <c r="D28" s="4"/>
      <c r="E28" s="4"/>
    </row>
    <row r="29" spans="1:10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224</v>
      </c>
      <c r="C3" s="4"/>
      <c r="D3" s="4"/>
      <c r="E3" s="4"/>
    </row>
    <row r="4" spans="1:7" ht="15" customHeight="1" x14ac:dyDescent="0.25">
      <c r="A4" s="4" t="s">
        <v>132</v>
      </c>
      <c r="B4" s="5" t="s">
        <v>33</v>
      </c>
      <c r="C4" s="4"/>
      <c r="D4" s="4"/>
      <c r="E4" s="4"/>
    </row>
    <row r="5" spans="1:7" ht="15" customHeight="1" x14ac:dyDescent="0.25">
      <c r="A5" s="4" t="s">
        <v>144</v>
      </c>
      <c r="B5" s="3" t="s">
        <v>225</v>
      </c>
      <c r="C5" s="4"/>
      <c r="D5" s="4"/>
      <c r="E5" s="4"/>
    </row>
    <row r="6" spans="1:7" ht="15" customHeight="1" x14ac:dyDescent="0.25">
      <c r="A6" s="4" t="s">
        <v>145</v>
      </c>
      <c r="B6" s="7">
        <v>2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2931</v>
      </c>
      <c r="C10" s="11">
        <f>B$23/B10</f>
        <v>1.169566700784715</v>
      </c>
      <c r="D10" s="11">
        <f>B$24/B10</f>
        <v>1.4049812350733537</v>
      </c>
      <c r="E10" s="4"/>
      <c r="G10" s="35"/>
    </row>
    <row r="11" spans="1:7" ht="15" customHeight="1" x14ac:dyDescent="0.25">
      <c r="A11" s="9" t="s">
        <v>1</v>
      </c>
      <c r="B11" s="10">
        <v>3079</v>
      </c>
      <c r="C11" s="11">
        <f>B$23/B11</f>
        <v>1.1133484897694057</v>
      </c>
      <c r="D11" s="11">
        <f>B$24/B11</f>
        <v>1.337447223124391</v>
      </c>
      <c r="E11" s="4"/>
      <c r="G11" s="35"/>
    </row>
    <row r="12" spans="1:7" ht="15" customHeight="1" x14ac:dyDescent="0.25">
      <c r="A12" s="9" t="s">
        <v>2</v>
      </c>
      <c r="B12" s="10">
        <v>3166</v>
      </c>
      <c r="C12" s="11">
        <f t="shared" ref="C12:C21" si="0">B$23/B12</f>
        <v>1.0827542640555907</v>
      </c>
      <c r="D12" s="11">
        <f t="shared" ref="D12:D21" si="1">B$24/B12</f>
        <v>1.3006948831332912</v>
      </c>
      <c r="E12" s="4"/>
      <c r="G12" s="35"/>
    </row>
    <row r="13" spans="1:7" ht="15" customHeight="1" x14ac:dyDescent="0.25">
      <c r="A13" s="18" t="s">
        <v>278</v>
      </c>
      <c r="B13" s="48">
        <f>AVERAGE(B12,B14)</f>
        <v>3322</v>
      </c>
      <c r="C13" s="47">
        <f t="shared" si="0"/>
        <v>1.0319084888621313</v>
      </c>
      <c r="D13" s="47">
        <f t="shared" si="1"/>
        <v>1.2396146899458158</v>
      </c>
      <c r="E13" s="4"/>
    </row>
    <row r="14" spans="1:7" ht="15" customHeight="1" x14ac:dyDescent="0.25">
      <c r="A14" s="9" t="s">
        <v>4</v>
      </c>
      <c r="B14" s="10">
        <v>3478</v>
      </c>
      <c r="C14" s="11">
        <f t="shared" si="0"/>
        <v>0.98562392179413461</v>
      </c>
      <c r="D14" s="11">
        <f t="shared" si="1"/>
        <v>1.1840138010350776</v>
      </c>
      <c r="E14" s="4"/>
      <c r="G14" s="35"/>
    </row>
    <row r="15" spans="1:7" ht="15" customHeight="1" x14ac:dyDescent="0.25">
      <c r="A15" s="9" t="s">
        <v>5</v>
      </c>
      <c r="B15" s="10">
        <v>3396</v>
      </c>
      <c r="C15" s="11">
        <f t="shared" si="0"/>
        <v>1.0094228504122498</v>
      </c>
      <c r="D15" s="11">
        <f t="shared" si="1"/>
        <v>1.2126030624263839</v>
      </c>
      <c r="E15" s="4"/>
      <c r="G15" s="35"/>
    </row>
    <row r="16" spans="1:7" ht="15" customHeight="1" x14ac:dyDescent="0.25">
      <c r="A16" s="9" t="s">
        <v>6</v>
      </c>
      <c r="B16" s="10">
        <v>3823</v>
      </c>
      <c r="C16" s="11">
        <f t="shared" si="0"/>
        <v>0.8966780015694481</v>
      </c>
      <c r="D16" s="11">
        <f t="shared" si="1"/>
        <v>1.0771645304734501</v>
      </c>
      <c r="E16" s="4"/>
      <c r="G16" s="35"/>
    </row>
    <row r="17" spans="1:7" ht="15" customHeight="1" x14ac:dyDescent="0.25">
      <c r="A17" s="9" t="s">
        <v>7</v>
      </c>
      <c r="B17" s="10">
        <v>4118</v>
      </c>
      <c r="C17" s="11">
        <f t="shared" si="0"/>
        <v>0.83244293346284604</v>
      </c>
      <c r="D17" s="11">
        <f t="shared" si="1"/>
        <v>1</v>
      </c>
      <c r="E17" s="4"/>
      <c r="G17" s="35"/>
    </row>
    <row r="18" spans="1:7" ht="15" customHeight="1" x14ac:dyDescent="0.25">
      <c r="A18" s="9" t="s">
        <v>8</v>
      </c>
      <c r="B18" s="10">
        <v>3650</v>
      </c>
      <c r="C18" s="11">
        <f t="shared" si="0"/>
        <v>0.93917808219178078</v>
      </c>
      <c r="D18" s="11">
        <f t="shared" si="1"/>
        <v>1.1282191780821917</v>
      </c>
      <c r="E18" s="4"/>
      <c r="G18" s="35"/>
    </row>
    <row r="19" spans="1:7" ht="15" customHeight="1" x14ac:dyDescent="0.25">
      <c r="A19" s="9" t="s">
        <v>9</v>
      </c>
      <c r="B19" s="10">
        <v>3641</v>
      </c>
      <c r="C19" s="11">
        <f t="shared" si="0"/>
        <v>0.94149958802526779</v>
      </c>
      <c r="D19" s="11">
        <f t="shared" si="1"/>
        <v>1.1310079648448228</v>
      </c>
      <c r="E19" s="4"/>
      <c r="G19" s="35"/>
    </row>
    <row r="20" spans="1:7" ht="15" customHeight="1" x14ac:dyDescent="0.25">
      <c r="A20" s="9" t="s">
        <v>10</v>
      </c>
      <c r="B20" s="10">
        <v>3115</v>
      </c>
      <c r="C20" s="11">
        <f t="shared" si="0"/>
        <v>1.1004815409309792</v>
      </c>
      <c r="D20" s="11">
        <f t="shared" si="1"/>
        <v>1.3219903691813804</v>
      </c>
      <c r="E20" s="4"/>
      <c r="G20" s="35"/>
    </row>
    <row r="21" spans="1:7" ht="15" customHeight="1" x14ac:dyDescent="0.25">
      <c r="A21" s="9" t="s">
        <v>11</v>
      </c>
      <c r="B21" s="10">
        <v>3040</v>
      </c>
      <c r="C21" s="11">
        <f t="shared" si="0"/>
        <v>1.1276315789473683</v>
      </c>
      <c r="D21" s="11">
        <f t="shared" si="1"/>
        <v>1.3546052631578946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3428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4118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A26" s="13" t="s">
        <v>273</v>
      </c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226</v>
      </c>
      <c r="C3" s="4"/>
      <c r="D3" s="4"/>
      <c r="E3" s="4"/>
    </row>
    <row r="4" spans="1:7" ht="15" customHeight="1" x14ac:dyDescent="0.25">
      <c r="A4" s="4" t="s">
        <v>132</v>
      </c>
      <c r="B4" s="5" t="s">
        <v>130</v>
      </c>
      <c r="C4" s="4"/>
      <c r="D4" s="4"/>
      <c r="E4" s="4"/>
    </row>
    <row r="5" spans="1:7" ht="15" customHeight="1" x14ac:dyDescent="0.25">
      <c r="A5" s="4" t="s">
        <v>144</v>
      </c>
      <c r="B5" s="3" t="s">
        <v>227</v>
      </c>
      <c r="C5" s="4"/>
      <c r="D5" s="4"/>
      <c r="E5" s="4"/>
    </row>
    <row r="6" spans="1:7" ht="15" customHeight="1" x14ac:dyDescent="0.25">
      <c r="A6" s="4" t="s">
        <v>145</v>
      </c>
      <c r="B6" s="7">
        <v>4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28">
        <v>9743</v>
      </c>
      <c r="C10" s="11">
        <f>B$23/B10</f>
        <v>1.0516268089910705</v>
      </c>
      <c r="D10" s="11">
        <f>B$24/B10</f>
        <v>1.1438981833110951</v>
      </c>
      <c r="E10" s="4"/>
      <c r="G10" s="35"/>
    </row>
    <row r="11" spans="1:7" ht="15" customHeight="1" x14ac:dyDescent="0.25">
      <c r="A11" s="9" t="s">
        <v>1</v>
      </c>
      <c r="B11" s="10">
        <v>9890</v>
      </c>
      <c r="C11" s="11">
        <f>B$23/B11</f>
        <v>1.0359959555106169</v>
      </c>
      <c r="D11" s="11">
        <f>B$24/B11</f>
        <v>1.1268958543983822</v>
      </c>
      <c r="E11" s="4"/>
      <c r="G11" s="35"/>
    </row>
    <row r="12" spans="1:7" ht="15" customHeight="1" x14ac:dyDescent="0.25">
      <c r="A12" s="9" t="s">
        <v>2</v>
      </c>
      <c r="B12" s="10">
        <v>10191</v>
      </c>
      <c r="C12" s="11">
        <f t="shared" ref="C12:C21" si="0">B$23/B12</f>
        <v>1.0053969188499656</v>
      </c>
      <c r="D12" s="11">
        <f t="shared" ref="D12:D21" si="1">B$24/B12</f>
        <v>1.0936120105975862</v>
      </c>
      <c r="E12" s="4"/>
      <c r="G12" s="35"/>
    </row>
    <row r="13" spans="1:7" ht="15" customHeight="1" x14ac:dyDescent="0.25">
      <c r="A13" s="9" t="s">
        <v>3</v>
      </c>
      <c r="B13" s="10">
        <v>10815</v>
      </c>
      <c r="C13" s="11">
        <f t="shared" si="0"/>
        <v>0.94738788719371247</v>
      </c>
      <c r="D13" s="11">
        <f t="shared" si="1"/>
        <v>1.0305131761442441</v>
      </c>
      <c r="E13" s="4"/>
      <c r="G13" s="35"/>
    </row>
    <row r="14" spans="1:7" ht="15" customHeight="1" x14ac:dyDescent="0.25">
      <c r="A14" s="9" t="s">
        <v>4</v>
      </c>
      <c r="B14" s="10">
        <v>11145</v>
      </c>
      <c r="C14" s="11">
        <f t="shared" si="0"/>
        <v>0.91933602512337376</v>
      </c>
      <c r="D14" s="11">
        <f t="shared" si="1"/>
        <v>1</v>
      </c>
      <c r="E14" s="4"/>
      <c r="G14" s="35"/>
    </row>
    <row r="15" spans="1:7" ht="15" customHeight="1" x14ac:dyDescent="0.25">
      <c r="A15" s="9" t="s">
        <v>5</v>
      </c>
      <c r="B15" s="10">
        <v>11111</v>
      </c>
      <c r="C15" s="11">
        <f t="shared" si="0"/>
        <v>0.9221492214922149</v>
      </c>
      <c r="D15" s="11">
        <f t="shared" si="1"/>
        <v>1.0030600306003059</v>
      </c>
      <c r="E15" s="4"/>
      <c r="G15" s="35"/>
    </row>
    <row r="16" spans="1:7" ht="15" customHeight="1" x14ac:dyDescent="0.25">
      <c r="A16" s="9" t="s">
        <v>6</v>
      </c>
      <c r="B16" s="10">
        <v>10966</v>
      </c>
      <c r="C16" s="11">
        <f t="shared" si="0"/>
        <v>0.93434251322268835</v>
      </c>
      <c r="D16" s="11">
        <f t="shared" si="1"/>
        <v>1.0163231807404705</v>
      </c>
      <c r="E16" s="4"/>
      <c r="G16" s="35"/>
    </row>
    <row r="17" spans="1:7" ht="15" customHeight="1" x14ac:dyDescent="0.25">
      <c r="A17" s="9" t="s">
        <v>7</v>
      </c>
      <c r="B17" s="10">
        <v>10848</v>
      </c>
      <c r="C17" s="11">
        <f t="shared" si="0"/>
        <v>0.94450589970501475</v>
      </c>
      <c r="D17" s="11">
        <f t="shared" si="1"/>
        <v>1.0273783185840708</v>
      </c>
      <c r="E17" s="4"/>
      <c r="G17" s="35"/>
    </row>
    <row r="18" spans="1:7" ht="15" customHeight="1" x14ac:dyDescent="0.25">
      <c r="A18" s="9" t="s">
        <v>8</v>
      </c>
      <c r="B18" s="10">
        <v>10650</v>
      </c>
      <c r="C18" s="11">
        <f t="shared" si="0"/>
        <v>0.96206572769953047</v>
      </c>
      <c r="D18" s="11">
        <f t="shared" si="1"/>
        <v>1.0464788732394366</v>
      </c>
      <c r="E18" s="4"/>
      <c r="G18" s="35"/>
    </row>
    <row r="19" spans="1:7" ht="15" customHeight="1" x14ac:dyDescent="0.25">
      <c r="A19" s="9" t="s">
        <v>9</v>
      </c>
      <c r="B19" s="10">
        <v>10289</v>
      </c>
      <c r="C19" s="11">
        <f t="shared" si="0"/>
        <v>0.99582077947322378</v>
      </c>
      <c r="D19" s="11">
        <f t="shared" si="1"/>
        <v>1.0831956458353582</v>
      </c>
      <c r="E19" s="4"/>
      <c r="G19" s="35"/>
    </row>
    <row r="20" spans="1:7" ht="15" customHeight="1" x14ac:dyDescent="0.25">
      <c r="A20" s="9" t="s">
        <v>10</v>
      </c>
      <c r="B20" s="10">
        <v>8674</v>
      </c>
      <c r="C20" s="11">
        <f t="shared" si="0"/>
        <v>1.1812312658519715</v>
      </c>
      <c r="D20" s="11">
        <f t="shared" si="1"/>
        <v>1.2848743370993774</v>
      </c>
      <c r="E20" s="4"/>
      <c r="G20" s="35"/>
    </row>
    <row r="21" spans="1:7" ht="15" customHeight="1" x14ac:dyDescent="0.25">
      <c r="A21" s="9" t="s">
        <v>11</v>
      </c>
      <c r="B21" s="10">
        <v>8628</v>
      </c>
      <c r="C21" s="11">
        <f t="shared" si="0"/>
        <v>1.1875289754288363</v>
      </c>
      <c r="D21" s="11">
        <f t="shared" si="1"/>
        <v>1.2917246175243393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10246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11145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E26" s="4"/>
    </row>
    <row r="27" spans="1:7" ht="15" customHeight="1" x14ac:dyDescent="0.25">
      <c r="E27" s="4"/>
    </row>
    <row r="28" spans="1:7" ht="15" customHeight="1" x14ac:dyDescent="0.25"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5" ht="15" customHeight="1" x14ac:dyDescent="0.25">
      <c r="A1" s="4" t="s">
        <v>268</v>
      </c>
      <c r="B1" s="4"/>
      <c r="C1" s="4"/>
      <c r="D1" s="4"/>
      <c r="E1" s="4"/>
    </row>
    <row r="2" spans="1:5" ht="15" customHeight="1" x14ac:dyDescent="0.25">
      <c r="A2" s="4"/>
      <c r="B2" s="4"/>
      <c r="C2" s="4"/>
      <c r="D2" s="4"/>
      <c r="E2" s="4"/>
    </row>
    <row r="3" spans="1:5" ht="15" customHeight="1" x14ac:dyDescent="0.25">
      <c r="A3" s="4" t="s">
        <v>146</v>
      </c>
      <c r="B3" s="4" t="s">
        <v>226</v>
      </c>
      <c r="C3" s="4"/>
      <c r="D3" s="4"/>
      <c r="E3" s="4"/>
    </row>
    <row r="4" spans="1:5" ht="15" customHeight="1" x14ac:dyDescent="0.25">
      <c r="A4" s="4" t="s">
        <v>132</v>
      </c>
      <c r="B4" s="5" t="s">
        <v>77</v>
      </c>
      <c r="C4" s="4"/>
      <c r="D4" s="4"/>
      <c r="E4" s="4"/>
    </row>
    <row r="5" spans="1:5" ht="15" customHeight="1" x14ac:dyDescent="0.25">
      <c r="A5" s="4" t="s">
        <v>144</v>
      </c>
      <c r="B5" s="3" t="s">
        <v>254</v>
      </c>
      <c r="C5" s="4"/>
      <c r="D5" s="4"/>
      <c r="E5" s="4"/>
    </row>
    <row r="6" spans="1:5" ht="15" customHeight="1" x14ac:dyDescent="0.25">
      <c r="A6" s="4" t="s">
        <v>145</v>
      </c>
      <c r="B6" s="7">
        <v>3</v>
      </c>
      <c r="C6" s="4"/>
      <c r="D6" s="4"/>
      <c r="E6" s="4"/>
    </row>
    <row r="7" spans="1:5" ht="15" customHeight="1" x14ac:dyDescent="0.25">
      <c r="A7" s="4"/>
      <c r="B7" s="7"/>
      <c r="C7" s="4"/>
      <c r="D7" s="4"/>
      <c r="E7" s="4"/>
    </row>
    <row r="8" spans="1:5" ht="15" customHeight="1" x14ac:dyDescent="0.25">
      <c r="A8" s="4"/>
      <c r="B8" s="4"/>
      <c r="C8" s="4"/>
      <c r="D8" s="37"/>
      <c r="E8" s="4"/>
    </row>
    <row r="9" spans="1:5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5" ht="15" customHeight="1" x14ac:dyDescent="0.25">
      <c r="A10" s="18" t="s">
        <v>274</v>
      </c>
      <c r="B10" s="19" t="s">
        <v>195</v>
      </c>
      <c r="C10" s="20" t="e">
        <f>B$23/B10</f>
        <v>#VALUE!</v>
      </c>
      <c r="D10" s="20" t="e">
        <f>B$24/B10</f>
        <v>#VALUE!</v>
      </c>
      <c r="E10" s="4"/>
    </row>
    <row r="11" spans="1:5" ht="15" customHeight="1" x14ac:dyDescent="0.25">
      <c r="A11" s="18" t="s">
        <v>275</v>
      </c>
      <c r="B11" s="19" t="s">
        <v>195</v>
      </c>
      <c r="C11" s="20" t="e">
        <f>B$23/B11</f>
        <v>#VALUE!</v>
      </c>
      <c r="D11" s="20" t="e">
        <f>B$24/B11</f>
        <v>#VALUE!</v>
      </c>
      <c r="E11" s="4"/>
    </row>
    <row r="12" spans="1:5" ht="15" customHeight="1" x14ac:dyDescent="0.25">
      <c r="A12" s="18" t="s">
        <v>276</v>
      </c>
      <c r="B12" s="19" t="s">
        <v>195</v>
      </c>
      <c r="C12" s="20" t="e">
        <f t="shared" ref="C12:C21" si="0">B$23/B12</f>
        <v>#VALUE!</v>
      </c>
      <c r="D12" s="20" t="e">
        <f t="shared" ref="D12:D21" si="1">B$24/B12</f>
        <v>#VALUE!</v>
      </c>
      <c r="E12" s="4"/>
    </row>
    <row r="13" spans="1:5" ht="15" customHeight="1" x14ac:dyDescent="0.25">
      <c r="A13" s="18" t="s">
        <v>278</v>
      </c>
      <c r="B13" s="19" t="s">
        <v>195</v>
      </c>
      <c r="C13" s="20" t="e">
        <f t="shared" si="0"/>
        <v>#VALUE!</v>
      </c>
      <c r="D13" s="20" t="e">
        <f t="shared" si="1"/>
        <v>#VALUE!</v>
      </c>
      <c r="E13" s="4"/>
    </row>
    <row r="14" spans="1:5" ht="15" customHeight="1" x14ac:dyDescent="0.25">
      <c r="A14" s="18" t="s">
        <v>279</v>
      </c>
      <c r="B14" s="19" t="s">
        <v>195</v>
      </c>
      <c r="C14" s="20" t="e">
        <f t="shared" si="0"/>
        <v>#VALUE!</v>
      </c>
      <c r="D14" s="20" t="e">
        <f t="shared" si="1"/>
        <v>#VALUE!</v>
      </c>
      <c r="E14" s="4"/>
    </row>
    <row r="15" spans="1:5" ht="15" customHeight="1" x14ac:dyDescent="0.25">
      <c r="A15" s="18" t="s">
        <v>280</v>
      </c>
      <c r="B15" s="19" t="s">
        <v>195</v>
      </c>
      <c r="C15" s="20" t="e">
        <f t="shared" si="0"/>
        <v>#VALUE!</v>
      </c>
      <c r="D15" s="20" t="e">
        <f t="shared" si="1"/>
        <v>#VALUE!</v>
      </c>
      <c r="E15" s="4"/>
    </row>
    <row r="16" spans="1:5" ht="15" customHeight="1" x14ac:dyDescent="0.25">
      <c r="A16" s="18" t="s">
        <v>281</v>
      </c>
      <c r="B16" s="19" t="s">
        <v>195</v>
      </c>
      <c r="C16" s="20" t="e">
        <f t="shared" si="0"/>
        <v>#VALUE!</v>
      </c>
      <c r="D16" s="20" t="e">
        <f t="shared" si="1"/>
        <v>#VALUE!</v>
      </c>
      <c r="E16" s="4"/>
    </row>
    <row r="17" spans="1:5" ht="15" customHeight="1" x14ac:dyDescent="0.25">
      <c r="A17" s="18" t="s">
        <v>282</v>
      </c>
      <c r="B17" s="19" t="s">
        <v>195</v>
      </c>
      <c r="C17" s="20" t="e">
        <f t="shared" si="0"/>
        <v>#VALUE!</v>
      </c>
      <c r="D17" s="20" t="e">
        <f t="shared" si="1"/>
        <v>#VALUE!</v>
      </c>
      <c r="E17" s="4"/>
    </row>
    <row r="18" spans="1:5" ht="15" customHeight="1" x14ac:dyDescent="0.25">
      <c r="A18" s="18" t="s">
        <v>283</v>
      </c>
      <c r="B18" s="19" t="s">
        <v>195</v>
      </c>
      <c r="C18" s="20" t="e">
        <f t="shared" si="0"/>
        <v>#VALUE!</v>
      </c>
      <c r="D18" s="20" t="e">
        <f t="shared" si="1"/>
        <v>#VALUE!</v>
      </c>
      <c r="E18" s="4"/>
    </row>
    <row r="19" spans="1:5" ht="15" customHeight="1" x14ac:dyDescent="0.25">
      <c r="A19" s="18" t="s">
        <v>272</v>
      </c>
      <c r="B19" s="19" t="s">
        <v>195</v>
      </c>
      <c r="C19" s="20" t="e">
        <f t="shared" si="0"/>
        <v>#VALUE!</v>
      </c>
      <c r="D19" s="20" t="e">
        <f t="shared" si="1"/>
        <v>#VALUE!</v>
      </c>
      <c r="E19" s="4"/>
    </row>
    <row r="20" spans="1:5" ht="15" customHeight="1" x14ac:dyDescent="0.25">
      <c r="A20" s="18" t="s">
        <v>284</v>
      </c>
      <c r="B20" s="19" t="s">
        <v>195</v>
      </c>
      <c r="C20" s="20" t="e">
        <f t="shared" si="0"/>
        <v>#VALUE!</v>
      </c>
      <c r="D20" s="20" t="e">
        <f t="shared" si="1"/>
        <v>#VALUE!</v>
      </c>
      <c r="E20" s="4"/>
    </row>
    <row r="21" spans="1:5" ht="15" customHeight="1" x14ac:dyDescent="0.25">
      <c r="A21" s="18" t="s">
        <v>285</v>
      </c>
      <c r="B21" s="19" t="s">
        <v>195</v>
      </c>
      <c r="C21" s="20" t="e">
        <f t="shared" si="0"/>
        <v>#VALUE!</v>
      </c>
      <c r="D21" s="20" t="e">
        <f t="shared" si="1"/>
        <v>#VALUE!</v>
      </c>
      <c r="E21" s="4"/>
    </row>
    <row r="22" spans="1:5" ht="15" customHeight="1" x14ac:dyDescent="0.25">
      <c r="A22" s="4"/>
      <c r="B22" s="4"/>
      <c r="C22" s="4"/>
      <c r="D22" s="4"/>
      <c r="E22" s="4"/>
    </row>
    <row r="23" spans="1:5" ht="15" customHeight="1" x14ac:dyDescent="0.25">
      <c r="A23" s="4" t="s">
        <v>178</v>
      </c>
      <c r="B23" s="6"/>
      <c r="C23" s="4"/>
      <c r="D23" s="4"/>
      <c r="E23" s="4"/>
    </row>
    <row r="24" spans="1:5" ht="15" customHeight="1" x14ac:dyDescent="0.25">
      <c r="A24" s="4" t="s">
        <v>179</v>
      </c>
      <c r="B24" s="6">
        <f>MAX(B10:B21)</f>
        <v>0</v>
      </c>
      <c r="C24" s="4"/>
      <c r="D24" s="4"/>
      <c r="E24" s="4"/>
    </row>
    <row r="25" spans="1:5" ht="15" customHeight="1" x14ac:dyDescent="0.25">
      <c r="A25" s="4"/>
      <c r="B25" s="4"/>
      <c r="C25" s="4"/>
      <c r="D25" s="4"/>
      <c r="E25" s="4"/>
    </row>
    <row r="26" spans="1:5" ht="15" customHeight="1" x14ac:dyDescent="0.25">
      <c r="D26" s="4"/>
      <c r="E26" s="4"/>
    </row>
    <row r="27" spans="1:5" ht="15" customHeight="1" x14ac:dyDescent="0.25">
      <c r="A27" s="13" t="s">
        <v>277</v>
      </c>
      <c r="D27" s="4"/>
      <c r="E27" s="4"/>
    </row>
    <row r="28" spans="1:5" ht="15" customHeight="1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7" ht="15" customHeight="1" x14ac:dyDescent="0.25">
      <c r="A1" s="4" t="s">
        <v>268</v>
      </c>
      <c r="B1" s="4"/>
      <c r="C1" s="4"/>
      <c r="D1" s="4"/>
      <c r="E1" s="4"/>
    </row>
    <row r="2" spans="1:7" ht="15" customHeight="1" x14ac:dyDescent="0.25">
      <c r="A2" s="4"/>
      <c r="B2" s="4"/>
      <c r="C2" s="4"/>
      <c r="D2" s="4"/>
      <c r="E2" s="4"/>
    </row>
    <row r="3" spans="1:7" ht="15" customHeight="1" x14ac:dyDescent="0.25">
      <c r="A3" s="4" t="s">
        <v>146</v>
      </c>
      <c r="B3" s="4" t="s">
        <v>228</v>
      </c>
      <c r="C3" s="4"/>
      <c r="D3" s="4"/>
      <c r="E3" s="4"/>
    </row>
    <row r="4" spans="1:7" ht="15" customHeight="1" x14ac:dyDescent="0.25">
      <c r="A4" s="4" t="s">
        <v>132</v>
      </c>
      <c r="B4" s="5" t="s">
        <v>91</v>
      </c>
      <c r="C4" s="4"/>
      <c r="D4" s="4"/>
      <c r="E4" s="4"/>
    </row>
    <row r="5" spans="1:7" ht="15" customHeight="1" x14ac:dyDescent="0.25">
      <c r="A5" s="4" t="s">
        <v>144</v>
      </c>
      <c r="B5" s="3" t="s">
        <v>269</v>
      </c>
      <c r="C5" s="4"/>
      <c r="D5" s="4"/>
      <c r="E5" s="4"/>
    </row>
    <row r="6" spans="1:7" ht="15" customHeight="1" x14ac:dyDescent="0.25">
      <c r="A6" s="4" t="s">
        <v>145</v>
      </c>
      <c r="B6" s="7">
        <v>5</v>
      </c>
      <c r="C6" s="4"/>
      <c r="D6" s="4"/>
      <c r="E6" s="4"/>
    </row>
    <row r="7" spans="1:7" ht="15" customHeight="1" x14ac:dyDescent="0.25">
      <c r="A7" s="4"/>
      <c r="B7" s="7"/>
      <c r="C7" s="4"/>
      <c r="D7" s="4"/>
      <c r="E7" s="4"/>
    </row>
    <row r="8" spans="1:7" ht="15" customHeight="1" x14ac:dyDescent="0.25">
      <c r="A8" s="4"/>
      <c r="B8" s="4"/>
      <c r="C8" s="4"/>
      <c r="D8" s="37"/>
      <c r="E8" s="4"/>
    </row>
    <row r="9" spans="1:7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7" ht="15" customHeight="1" x14ac:dyDescent="0.25">
      <c r="A10" s="9" t="s">
        <v>0</v>
      </c>
      <c r="B10" s="10">
        <v>5560</v>
      </c>
      <c r="C10" s="11">
        <f>B$23/B10</f>
        <v>1.3471223021582734</v>
      </c>
      <c r="D10" s="11">
        <f>B$24/B10</f>
        <v>1.8757194244604316</v>
      </c>
      <c r="E10" s="4"/>
      <c r="G10" s="35"/>
    </row>
    <row r="11" spans="1:7" ht="15" customHeight="1" x14ac:dyDescent="0.25">
      <c r="A11" s="9" t="s">
        <v>1</v>
      </c>
      <c r="B11" s="10">
        <v>5869</v>
      </c>
      <c r="C11" s="11">
        <f>B$23/B11</f>
        <v>1.2761969671153519</v>
      </c>
      <c r="D11" s="11">
        <f>B$24/B11</f>
        <v>1.776963707616289</v>
      </c>
      <c r="E11" s="4"/>
      <c r="G11" s="35"/>
    </row>
    <row r="12" spans="1:7" ht="15" customHeight="1" x14ac:dyDescent="0.25">
      <c r="A12" s="9" t="s">
        <v>2</v>
      </c>
      <c r="B12" s="10">
        <v>5927</v>
      </c>
      <c r="C12" s="11">
        <f t="shared" ref="C12:C21" si="0">B$23/B12</f>
        <v>1.2637084528429223</v>
      </c>
      <c r="D12" s="11">
        <f t="shared" ref="D12:D21" si="1">B$24/B12</f>
        <v>1.7595748270625948</v>
      </c>
      <c r="E12" s="4"/>
      <c r="G12" s="35"/>
    </row>
    <row r="13" spans="1:7" ht="15" customHeight="1" x14ac:dyDescent="0.25">
      <c r="A13" s="9" t="s">
        <v>3</v>
      </c>
      <c r="B13" s="10">
        <v>6511</v>
      </c>
      <c r="C13" s="11">
        <f t="shared" si="0"/>
        <v>1.1503609276608815</v>
      </c>
      <c r="D13" s="11">
        <f t="shared" si="1"/>
        <v>1.6017508831208724</v>
      </c>
      <c r="E13" s="4"/>
      <c r="G13" s="35"/>
    </row>
    <row r="14" spans="1:7" ht="15" customHeight="1" x14ac:dyDescent="0.25">
      <c r="A14" s="9" t="s">
        <v>4</v>
      </c>
      <c r="B14" s="10">
        <v>8009</v>
      </c>
      <c r="C14" s="11">
        <f t="shared" si="0"/>
        <v>0.93519790235984512</v>
      </c>
      <c r="D14" s="11">
        <f t="shared" si="1"/>
        <v>1.3021600699213385</v>
      </c>
      <c r="E14" s="4"/>
      <c r="G14" s="35"/>
    </row>
    <row r="15" spans="1:7" ht="15" customHeight="1" x14ac:dyDescent="0.25">
      <c r="A15" s="9" t="s">
        <v>5</v>
      </c>
      <c r="B15" s="10">
        <v>9141</v>
      </c>
      <c r="C15" s="11">
        <f t="shared" si="0"/>
        <v>0.81938518761623458</v>
      </c>
      <c r="D15" s="11">
        <f t="shared" si="1"/>
        <v>1.1409036210480255</v>
      </c>
      <c r="E15" s="4"/>
      <c r="G15" s="35"/>
    </row>
    <row r="16" spans="1:7" ht="15" customHeight="1" x14ac:dyDescent="0.25">
      <c r="A16" s="9" t="s">
        <v>6</v>
      </c>
      <c r="B16" s="10">
        <v>10429</v>
      </c>
      <c r="C16" s="11">
        <f t="shared" si="0"/>
        <v>0.71818966343848878</v>
      </c>
      <c r="D16" s="11">
        <f t="shared" si="1"/>
        <v>1</v>
      </c>
      <c r="E16" s="4"/>
      <c r="G16" s="35"/>
    </row>
    <row r="17" spans="1:7" ht="15" customHeight="1" x14ac:dyDescent="0.25">
      <c r="A17" s="9" t="s">
        <v>7</v>
      </c>
      <c r="B17" s="10">
        <v>10073</v>
      </c>
      <c r="C17" s="11">
        <f t="shared" si="0"/>
        <v>0.74357192494788049</v>
      </c>
      <c r="D17" s="11">
        <f t="shared" si="1"/>
        <v>1.03534200337536</v>
      </c>
      <c r="E17" s="4"/>
      <c r="G17" s="35"/>
    </row>
    <row r="18" spans="1:7" ht="15" customHeight="1" x14ac:dyDescent="0.25">
      <c r="A18" s="9" t="s">
        <v>8</v>
      </c>
      <c r="B18" s="10">
        <v>8337</v>
      </c>
      <c r="C18" s="11">
        <f t="shared" si="0"/>
        <v>0.8984047019311503</v>
      </c>
      <c r="D18" s="11">
        <f t="shared" si="1"/>
        <v>1.2509295909799689</v>
      </c>
      <c r="E18" s="4"/>
      <c r="G18" s="35"/>
    </row>
    <row r="19" spans="1:7" ht="15" customHeight="1" x14ac:dyDescent="0.25">
      <c r="A19" s="9" t="s">
        <v>9</v>
      </c>
      <c r="B19" s="10">
        <v>7713</v>
      </c>
      <c r="C19" s="11">
        <f t="shared" si="0"/>
        <v>0.97108777388824064</v>
      </c>
      <c r="D19" s="11">
        <f t="shared" si="1"/>
        <v>1.3521327628678854</v>
      </c>
      <c r="E19" s="4"/>
      <c r="G19" s="35"/>
    </row>
    <row r="20" spans="1:7" ht="15" customHeight="1" x14ac:dyDescent="0.25">
      <c r="A20" s="9" t="s">
        <v>10</v>
      </c>
      <c r="B20" s="10">
        <v>6427</v>
      </c>
      <c r="C20" s="11">
        <f t="shared" si="0"/>
        <v>1.1653959856853897</v>
      </c>
      <c r="D20" s="11">
        <f t="shared" si="1"/>
        <v>1.6226855453555313</v>
      </c>
      <c r="E20" s="4"/>
      <c r="G20" s="35"/>
    </row>
    <row r="21" spans="1:7" ht="15" customHeight="1" x14ac:dyDescent="0.25">
      <c r="A21" s="9" t="s">
        <v>11</v>
      </c>
      <c r="B21" s="10">
        <v>5836</v>
      </c>
      <c r="C21" s="11">
        <f t="shared" si="0"/>
        <v>1.2834132967786156</v>
      </c>
      <c r="D21" s="11">
        <f t="shared" si="1"/>
        <v>1.7870116518163126</v>
      </c>
      <c r="E21" s="4"/>
      <c r="G21" s="35"/>
    </row>
    <row r="22" spans="1:7" ht="15" customHeight="1" x14ac:dyDescent="0.25">
      <c r="A22" s="4"/>
      <c r="B22" s="4"/>
      <c r="C22" s="4"/>
      <c r="D22" s="4"/>
      <c r="E22" s="4"/>
    </row>
    <row r="23" spans="1:7" ht="15" customHeight="1" x14ac:dyDescent="0.25">
      <c r="A23" s="4" t="s">
        <v>178</v>
      </c>
      <c r="B23" s="6">
        <v>7490</v>
      </c>
      <c r="C23" s="4"/>
      <c r="D23" s="4"/>
      <c r="E23" s="4"/>
    </row>
    <row r="24" spans="1:7" ht="15" customHeight="1" x14ac:dyDescent="0.25">
      <c r="A24" s="4" t="s">
        <v>179</v>
      </c>
      <c r="B24" s="6">
        <f>MAX(B10:B21)</f>
        <v>10429</v>
      </c>
      <c r="C24" s="4"/>
      <c r="D24" s="4"/>
      <c r="E24" s="4"/>
    </row>
    <row r="25" spans="1:7" ht="15" customHeight="1" x14ac:dyDescent="0.25">
      <c r="A25" s="4"/>
      <c r="B25" s="4"/>
      <c r="C25" s="4"/>
      <c r="D25" s="4"/>
      <c r="E25" s="4"/>
    </row>
    <row r="26" spans="1:7" ht="15" customHeight="1" x14ac:dyDescent="0.25">
      <c r="D26" s="4"/>
      <c r="E26" s="4"/>
    </row>
    <row r="27" spans="1:7" ht="15" customHeight="1" x14ac:dyDescent="0.25">
      <c r="D27" s="4"/>
      <c r="E27" s="4"/>
    </row>
    <row r="28" spans="1:7" ht="15" customHeight="1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/>
  </sheetViews>
  <sheetFormatPr defaultRowHeight="15" x14ac:dyDescent="0.25"/>
  <cols>
    <col min="1" max="1" width="12.7109375" customWidth="1"/>
    <col min="3" max="4" width="11.42578125" customWidth="1"/>
    <col min="7" max="7" width="10.5703125" customWidth="1"/>
    <col min="8" max="8" width="12.42578125" customWidth="1"/>
    <col min="9" max="9" width="36.140625" customWidth="1"/>
  </cols>
  <sheetData>
    <row r="1" spans="1:14" ht="15" customHeight="1" x14ac:dyDescent="0.25">
      <c r="A1" s="4" t="s">
        <v>268</v>
      </c>
    </row>
    <row r="2" spans="1:14" ht="15" customHeight="1" x14ac:dyDescent="0.25"/>
    <row r="3" spans="1:14" ht="15" customHeight="1" x14ac:dyDescent="0.25">
      <c r="A3" t="s">
        <v>233</v>
      </c>
      <c r="C3" t="s">
        <v>232</v>
      </c>
    </row>
    <row r="4" spans="1:14" ht="15" customHeight="1" x14ac:dyDescent="0.25"/>
    <row r="5" spans="1:14" ht="15" customHeight="1" x14ac:dyDescent="0.25">
      <c r="A5" s="4"/>
      <c r="B5" s="4"/>
      <c r="C5" s="4"/>
      <c r="D5" s="37"/>
    </row>
    <row r="6" spans="1:14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  <c r="J6" s="4"/>
      <c r="K6" s="4"/>
      <c r="L6" s="4"/>
      <c r="M6" s="4"/>
      <c r="N6" s="4"/>
    </row>
    <row r="7" spans="1:14" ht="15" customHeight="1" x14ac:dyDescent="0.25">
      <c r="A7" s="9" t="s">
        <v>0</v>
      </c>
      <c r="B7" s="10">
        <f>('Campton I93'!B10+'Hampton Toll'!B10+'Lincoln I93'!B10+'Littleton I93'!B10+'Seabrook I95'!B10+'Sutton I89'!B10+'Tilton I93'!B10)/7</f>
        <v>28938.142857142859</v>
      </c>
      <c r="C7" s="11">
        <f>B$20/B7</f>
        <v>1.281490609691279</v>
      </c>
      <c r="D7" s="11">
        <f>B$21/B7</f>
        <v>1.6899494981907219</v>
      </c>
      <c r="E7" s="4"/>
      <c r="F7" s="22" t="s">
        <v>35</v>
      </c>
      <c r="G7" s="22" t="s">
        <v>36</v>
      </c>
      <c r="H7" s="22" t="s">
        <v>37</v>
      </c>
      <c r="I7" s="22" t="str">
        <f>'Campton I93'!B5</f>
        <v>I-93 at Plymouth TL (Exit 26-27)</v>
      </c>
      <c r="J7" s="4"/>
      <c r="K7" s="4"/>
      <c r="L7" s="4"/>
      <c r="M7" s="4"/>
      <c r="N7" s="4"/>
    </row>
    <row r="8" spans="1:14" ht="15" customHeight="1" x14ac:dyDescent="0.25">
      <c r="A8" s="9" t="s">
        <v>1</v>
      </c>
      <c r="B8" s="10">
        <f>('Campton I93'!B11+'Hampton Toll'!B11+'Lincoln I93'!B11+'Littleton I93'!B11+'Seabrook I95'!B11+'Sutton I89'!B11+'Tilton I93'!B11)/7</f>
        <v>31699.285714285714</v>
      </c>
      <c r="C8" s="11">
        <f t="shared" ref="C8:C18" si="0">B$20/B8</f>
        <v>1.1698673171244658</v>
      </c>
      <c r="D8" s="11">
        <f t="shared" ref="D8:D18" si="1">B$21/B8</f>
        <v>1.5427476959823341</v>
      </c>
      <c r="E8" s="4"/>
      <c r="F8" s="22" t="s">
        <v>35</v>
      </c>
      <c r="G8" s="22" t="s">
        <v>38</v>
      </c>
      <c r="H8" s="22" t="s">
        <v>39</v>
      </c>
      <c r="I8" s="22" t="str">
        <f>'Hampton Toll'!B5</f>
        <v>I-95 at Hampton Toll (Exit 2)</v>
      </c>
      <c r="J8" s="10"/>
      <c r="K8" s="4"/>
      <c r="L8" s="4"/>
      <c r="M8" s="4"/>
      <c r="N8" s="4"/>
    </row>
    <row r="9" spans="1:14" ht="15" customHeight="1" x14ac:dyDescent="0.25">
      <c r="A9" s="9" t="s">
        <v>2</v>
      </c>
      <c r="B9" s="10">
        <f>('Campton I93'!B12+'Hampton Toll'!B12+'Lincoln I93'!B12+'Littleton I93'!B12+'Seabrook I95'!B12+'Sutton I89'!B12+'Tilton I93'!B12)/7</f>
        <v>31882.714285714286</v>
      </c>
      <c r="C9" s="11">
        <f t="shared" si="0"/>
        <v>1.1631368019989934</v>
      </c>
      <c r="D9" s="11">
        <f t="shared" si="1"/>
        <v>1.5338719144722397</v>
      </c>
      <c r="E9" s="4"/>
      <c r="F9" s="23" t="s">
        <v>35</v>
      </c>
      <c r="G9" s="23" t="s">
        <v>48</v>
      </c>
      <c r="H9" s="23" t="s">
        <v>49</v>
      </c>
      <c r="I9" s="23" t="str">
        <f>'Lincoln I93'!B5</f>
        <v>I-93 between Exit 33 &amp; 34A</v>
      </c>
      <c r="J9" s="10"/>
      <c r="K9" s="4"/>
      <c r="L9" s="4"/>
      <c r="M9" s="4"/>
      <c r="N9" s="4"/>
    </row>
    <row r="10" spans="1:14" ht="15" customHeight="1" x14ac:dyDescent="0.25">
      <c r="A10" s="9" t="s">
        <v>3</v>
      </c>
      <c r="B10" s="10">
        <f>('Campton I93'!B13+'Hampton Toll'!B13+'Lincoln I93'!B13+'Littleton I93'!B13+'Seabrook I95'!B13+'Sutton I89'!B13+'Tilton I93'!B13)/7</f>
        <v>33253.071428571428</v>
      </c>
      <c r="C10" s="11">
        <f t="shared" si="0"/>
        <v>1.1152040019217704</v>
      </c>
      <c r="D10" s="11">
        <f t="shared" si="1"/>
        <v>1.4706611419353315</v>
      </c>
      <c r="E10" s="4"/>
      <c r="F10" s="23" t="s">
        <v>35</v>
      </c>
      <c r="G10" s="23" t="s">
        <v>40</v>
      </c>
      <c r="H10" s="23" t="s">
        <v>41</v>
      </c>
      <c r="I10" s="23" t="str">
        <f>'Littleton I93'!B5</f>
        <v>I-93 at Vermont SL</v>
      </c>
      <c r="J10" s="10"/>
      <c r="K10" s="4"/>
      <c r="L10" s="4"/>
      <c r="M10" s="4"/>
      <c r="N10" s="4"/>
    </row>
    <row r="11" spans="1:14" ht="15" customHeight="1" x14ac:dyDescent="0.25">
      <c r="A11" s="9" t="s">
        <v>4</v>
      </c>
      <c r="B11" s="10">
        <f>('Campton I93'!B14+'Hampton Toll'!B14+'Lincoln I93'!B14+'Littleton I93'!B14+'Seabrook I95'!B14+'Sutton I89'!B14+'Tilton I93'!B14)/7</f>
        <v>37838.571428571428</v>
      </c>
      <c r="C11" s="11">
        <f t="shared" si="0"/>
        <v>0.98005704056077836</v>
      </c>
      <c r="D11" s="11">
        <f t="shared" si="1"/>
        <v>1.2924377996753125</v>
      </c>
      <c r="E11" s="4"/>
      <c r="F11" s="23" t="s">
        <v>35</v>
      </c>
      <c r="G11" s="23" t="s">
        <v>42</v>
      </c>
      <c r="H11" s="23" t="s">
        <v>43</v>
      </c>
      <c r="I11" s="23" t="str">
        <f>'Seabrook I95'!B5</f>
        <v>I 95 at Mass SL</v>
      </c>
      <c r="J11" s="10"/>
      <c r="K11" s="4"/>
      <c r="L11" s="4"/>
      <c r="M11" s="4"/>
      <c r="N11" s="4"/>
    </row>
    <row r="12" spans="1:14" ht="15" customHeight="1" x14ac:dyDescent="0.25">
      <c r="A12" s="9" t="s">
        <v>5</v>
      </c>
      <c r="B12" s="10">
        <f>('Campton I93'!B15+'Hampton Toll'!B15+'Lincoln I93'!B15+'Littleton I93'!B15+'Seabrook I95'!B15+'Sutton I89'!B15+'Tilton I93'!B15)/7</f>
        <v>40969</v>
      </c>
      <c r="C12" s="11">
        <f t="shared" si="0"/>
        <v>0.90517118634414639</v>
      </c>
      <c r="D12" s="11">
        <f t="shared" si="1"/>
        <v>1.1936830286314042</v>
      </c>
      <c r="E12" s="4"/>
      <c r="F12" s="22" t="s">
        <v>35</v>
      </c>
      <c r="G12" s="22" t="s">
        <v>44</v>
      </c>
      <c r="H12" s="22" t="s">
        <v>45</v>
      </c>
      <c r="I12" s="22" t="str">
        <f>'Sutton I89'!B5</f>
        <v>I 89 at Warner TL (Exit 9-10)</v>
      </c>
      <c r="J12" s="10"/>
      <c r="K12" s="4"/>
      <c r="L12" s="4"/>
      <c r="M12" s="4"/>
      <c r="N12" s="4"/>
    </row>
    <row r="13" spans="1:14" ht="15" customHeight="1" x14ac:dyDescent="0.25">
      <c r="A13" s="9" t="s">
        <v>6</v>
      </c>
      <c r="B13" s="10">
        <f>('Campton I93'!B16+'Hampton Toll'!B16+'Lincoln I93'!B16+'Littleton I93'!B16+'Seabrook I95'!B16+'Sutton I89'!B16+'Tilton I93'!B16)/7</f>
        <v>47186.285714285717</v>
      </c>
      <c r="C13" s="11">
        <f t="shared" si="0"/>
        <v>0.78590543358037845</v>
      </c>
      <c r="D13" s="11">
        <f t="shared" si="1"/>
        <v>1.0364028289091261</v>
      </c>
      <c r="E13" s="4"/>
      <c r="F13" s="23" t="s">
        <v>35</v>
      </c>
      <c r="G13" s="23" t="s">
        <v>46</v>
      </c>
      <c r="H13" s="23" t="s">
        <v>47</v>
      </c>
      <c r="I13" s="23" t="str">
        <f>'Tilton I93'!B5</f>
        <v>I-93 south of US 3/NH 11  (Exit 19-20)</v>
      </c>
      <c r="J13" s="10"/>
      <c r="K13" s="4"/>
      <c r="L13" s="4"/>
      <c r="M13" s="4"/>
      <c r="N13" s="4"/>
    </row>
    <row r="14" spans="1:14" ht="15" customHeight="1" x14ac:dyDescent="0.25">
      <c r="A14" s="9" t="s">
        <v>7</v>
      </c>
      <c r="B14" s="10">
        <f>('Campton I93'!B17+'Hampton Toll'!B17+'Lincoln I93'!B17+'Littleton I93'!B17+'Seabrook I95'!B17+'Sutton I89'!B17+'Tilton I93'!B17)/7</f>
        <v>48904</v>
      </c>
      <c r="C14" s="11">
        <f t="shared" si="0"/>
        <v>0.75830112737881028</v>
      </c>
      <c r="D14" s="11">
        <f t="shared" si="1"/>
        <v>1</v>
      </c>
      <c r="E14" s="4"/>
      <c r="F14" s="4"/>
      <c r="G14" s="4"/>
      <c r="H14" s="4"/>
      <c r="I14" s="4"/>
      <c r="J14" s="10"/>
      <c r="K14" s="4"/>
      <c r="L14" s="4"/>
      <c r="M14" s="4"/>
      <c r="N14" s="4"/>
    </row>
    <row r="15" spans="1:14" ht="15" customHeight="1" x14ac:dyDescent="0.25">
      <c r="A15" s="9" t="s">
        <v>8</v>
      </c>
      <c r="B15" s="10">
        <f>('Campton I93'!B18+'Hampton Toll'!B18+'Lincoln I93'!B18+'Littleton I93'!B18+'Seabrook I95'!B18+'Sutton I89'!B18+'Tilton I93'!B18)/7</f>
        <v>40438.428571428572</v>
      </c>
      <c r="C15" s="11">
        <f t="shared" si="0"/>
        <v>0.91704746310381335</v>
      </c>
      <c r="D15" s="11">
        <f t="shared" si="1"/>
        <v>1.2093447180722721</v>
      </c>
      <c r="E15" s="4"/>
      <c r="F15" s="4"/>
      <c r="G15" s="4"/>
      <c r="H15" s="4"/>
      <c r="I15" s="4"/>
      <c r="J15" s="10"/>
      <c r="K15" s="4"/>
      <c r="L15" s="4"/>
      <c r="M15" s="4"/>
      <c r="N15" s="4"/>
    </row>
    <row r="16" spans="1:14" ht="15" customHeight="1" x14ac:dyDescent="0.25">
      <c r="A16" s="9" t="s">
        <v>9</v>
      </c>
      <c r="B16" s="10">
        <f>('Campton I93'!B19+'Hampton Toll'!B19+'Lincoln I93'!B19+'Littleton I93'!B19+'Seabrook I95'!B19+'Sutton I89'!B19+'Tilton I93'!B19)/7</f>
        <v>39008</v>
      </c>
      <c r="C16" s="11">
        <f t="shared" si="0"/>
        <v>0.95067571609242552</v>
      </c>
      <c r="D16" s="11">
        <f t="shared" si="1"/>
        <v>1.2536915504511894</v>
      </c>
      <c r="E16" s="4"/>
      <c r="F16" s="4"/>
      <c r="G16" s="4"/>
      <c r="H16" s="4"/>
      <c r="I16" s="4"/>
      <c r="J16" s="10"/>
      <c r="K16" s="4"/>
      <c r="L16" s="4"/>
      <c r="M16" s="4"/>
      <c r="N16" s="4"/>
    </row>
    <row r="17" spans="1:14" ht="15" customHeight="1" x14ac:dyDescent="0.25">
      <c r="A17" s="9" t="s">
        <v>10</v>
      </c>
      <c r="B17" s="10">
        <f>('Campton I93'!B20+'Hampton Toll'!B20+'Lincoln I93'!B20+'Littleton I93'!B20+'Seabrook I95'!B20+'Sutton I89'!B20+'Tilton I93'!B20)/7</f>
        <v>33514.714285714283</v>
      </c>
      <c r="C17" s="11">
        <f t="shared" si="0"/>
        <v>1.1064978211418157</v>
      </c>
      <c r="D17" s="11">
        <f t="shared" si="1"/>
        <v>1.4591799763856388</v>
      </c>
      <c r="E17" s="4"/>
      <c r="F17" s="4"/>
      <c r="G17" s="4"/>
      <c r="H17" s="4"/>
      <c r="I17" s="4"/>
      <c r="J17" s="10"/>
      <c r="K17" s="4"/>
      <c r="L17" s="4"/>
      <c r="M17" s="4"/>
      <c r="N17" s="4"/>
    </row>
    <row r="18" spans="1:14" ht="15" customHeight="1" x14ac:dyDescent="0.25">
      <c r="A18" s="9" t="s">
        <v>11</v>
      </c>
      <c r="B18" s="10">
        <f>('Campton I93'!B21+'Hampton Toll'!B21+'Lincoln I93'!B21+'Littleton I93'!B21+'Seabrook I95'!B21+'Sutton I89'!B21+'Tilton I93'!B21)/7</f>
        <v>31375.285714285714</v>
      </c>
      <c r="C18" s="11">
        <f t="shared" si="0"/>
        <v>1.1819480680122816</v>
      </c>
      <c r="D18" s="11">
        <f t="shared" si="1"/>
        <v>1.5586790330879172</v>
      </c>
      <c r="E18" s="4"/>
      <c r="F18" s="4"/>
      <c r="G18" s="4"/>
      <c r="H18" s="4"/>
      <c r="I18" s="4"/>
      <c r="J18" s="10"/>
      <c r="K18" s="4"/>
      <c r="L18" s="4"/>
      <c r="M18" s="4"/>
      <c r="N18" s="4"/>
    </row>
    <row r="19" spans="1:14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 customHeight="1" x14ac:dyDescent="0.25">
      <c r="A20" s="4" t="s">
        <v>235</v>
      </c>
      <c r="B20" s="6">
        <f>AVERAGE(B7:B18)</f>
        <v>37083.958333333336</v>
      </c>
      <c r="C20" s="4"/>
      <c r="D20" s="4"/>
      <c r="E20" s="4"/>
      <c r="F20" s="4"/>
      <c r="G20" s="21"/>
      <c r="H20" s="4"/>
      <c r="I20" s="4"/>
      <c r="J20" s="4"/>
      <c r="K20" s="4"/>
      <c r="L20" s="4"/>
      <c r="M20" s="4"/>
      <c r="N20" s="4"/>
    </row>
    <row r="21" spans="1:14" ht="15" customHeight="1" x14ac:dyDescent="0.25">
      <c r="A21" s="4" t="s">
        <v>234</v>
      </c>
      <c r="B21" s="6">
        <f>MAX(B7:B18)</f>
        <v>48904</v>
      </c>
      <c r="C21" s="4"/>
      <c r="D21" s="4"/>
      <c r="E21" s="4"/>
      <c r="F21" s="4"/>
      <c r="G21" s="21"/>
      <c r="H21" s="4"/>
      <c r="I21" s="4"/>
      <c r="J21" s="4"/>
      <c r="K21" s="4"/>
      <c r="L21" s="4"/>
      <c r="M21" s="4"/>
      <c r="N21" s="4"/>
    </row>
    <row r="22" spans="1:14" ht="15" customHeight="1" x14ac:dyDescent="0.25">
      <c r="A22" s="4"/>
      <c r="B22" s="4"/>
      <c r="C22" s="4"/>
      <c r="D22" s="4"/>
      <c r="E22" s="4"/>
      <c r="F22" s="4"/>
      <c r="G22" s="21"/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6"/>
      <c r="B24" s="16"/>
      <c r="C24" s="16"/>
      <c r="D24" s="16"/>
      <c r="E24" s="16"/>
      <c r="F24" s="16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4"/>
      <c r="B25" s="44"/>
      <c r="C25" s="12"/>
      <c r="D25" s="12"/>
      <c r="E25" s="16"/>
      <c r="F25" s="16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38"/>
      <c r="B26" s="39"/>
      <c r="C26" s="11"/>
      <c r="D26" s="11"/>
      <c r="E26" s="37"/>
      <c r="F26" s="37"/>
    </row>
    <row r="27" spans="1:14" x14ac:dyDescent="0.25">
      <c r="A27" s="38"/>
      <c r="B27" s="39"/>
      <c r="C27" s="11"/>
      <c r="D27" s="11"/>
      <c r="E27" s="37"/>
      <c r="F27" s="37"/>
    </row>
    <row r="28" spans="1:14" x14ac:dyDescent="0.25">
      <c r="A28" s="38"/>
      <c r="B28" s="39"/>
      <c r="C28" s="11"/>
      <c r="D28" s="11"/>
      <c r="E28" s="37"/>
      <c r="F28" s="37"/>
    </row>
    <row r="29" spans="1:14" x14ac:dyDescent="0.25">
      <c r="A29" s="38"/>
      <c r="B29" s="39"/>
      <c r="C29" s="11"/>
      <c r="D29" s="11"/>
      <c r="E29" s="37"/>
      <c r="F29" s="37"/>
    </row>
    <row r="30" spans="1:14" x14ac:dyDescent="0.25">
      <c r="A30" s="38"/>
      <c r="B30" s="39"/>
      <c r="C30" s="11"/>
      <c r="D30" s="11"/>
      <c r="E30" s="37"/>
      <c r="F30" s="37"/>
    </row>
    <row r="31" spans="1:14" x14ac:dyDescent="0.25">
      <c r="A31" s="38"/>
      <c r="B31" s="39"/>
      <c r="C31" s="11"/>
      <c r="D31" s="11"/>
      <c r="E31" s="37"/>
      <c r="F31" s="37"/>
    </row>
    <row r="32" spans="1:14" x14ac:dyDescent="0.25">
      <c r="A32" s="38"/>
      <c r="B32" s="39"/>
      <c r="C32" s="11"/>
      <c r="D32" s="11"/>
      <c r="E32" s="37"/>
      <c r="F32" s="37"/>
    </row>
    <row r="33" spans="1:6" x14ac:dyDescent="0.25">
      <c r="A33" s="38"/>
      <c r="B33" s="39"/>
      <c r="C33" s="11"/>
      <c r="D33" s="11"/>
      <c r="E33" s="37"/>
      <c r="F33" s="37"/>
    </row>
    <row r="34" spans="1:6" x14ac:dyDescent="0.25">
      <c r="A34" s="38"/>
      <c r="B34" s="39"/>
      <c r="C34" s="11"/>
      <c r="D34" s="11"/>
      <c r="E34" s="37"/>
      <c r="F34" s="37"/>
    </row>
    <row r="35" spans="1:6" x14ac:dyDescent="0.25">
      <c r="A35" s="38"/>
      <c r="B35" s="39"/>
      <c r="C35" s="11"/>
      <c r="D35" s="11"/>
      <c r="E35" s="37"/>
      <c r="F35" s="37"/>
    </row>
    <row r="36" spans="1:6" x14ac:dyDescent="0.25">
      <c r="A36" s="38"/>
      <c r="B36" s="39"/>
      <c r="C36" s="11"/>
      <c r="D36" s="11"/>
      <c r="E36" s="37"/>
      <c r="F36" s="37"/>
    </row>
    <row r="37" spans="1:6" x14ac:dyDescent="0.25">
      <c r="A37" s="38"/>
      <c r="B37" s="39"/>
      <c r="C37" s="11"/>
      <c r="D37" s="11"/>
      <c r="E37" s="37"/>
      <c r="F37" s="37"/>
    </row>
    <row r="38" spans="1:6" x14ac:dyDescent="0.25">
      <c r="A38" s="37"/>
      <c r="B38" s="37"/>
      <c r="C38" s="37"/>
      <c r="D38" s="37"/>
      <c r="E38" s="37"/>
      <c r="F38" s="37"/>
    </row>
    <row r="39" spans="1:6" x14ac:dyDescent="0.25">
      <c r="A39" s="16"/>
      <c r="B39" s="49"/>
      <c r="C39" s="37"/>
      <c r="D39" s="37"/>
      <c r="E39" s="37"/>
      <c r="F39" s="37"/>
    </row>
    <row r="40" spans="1:6" x14ac:dyDescent="0.25">
      <c r="A40" s="16"/>
      <c r="B40" s="49"/>
      <c r="C40" s="37"/>
      <c r="D40" s="37"/>
      <c r="E40" s="37"/>
      <c r="F40" s="37"/>
    </row>
    <row r="41" spans="1:6" x14ac:dyDescent="0.25">
      <c r="A41" s="37"/>
      <c r="B41" s="37"/>
      <c r="C41" s="37"/>
      <c r="D41" s="37"/>
      <c r="E41" s="37"/>
      <c r="F41" s="37"/>
    </row>
  </sheetData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/>
  </sheetViews>
  <sheetFormatPr defaultRowHeight="15" x14ac:dyDescent="0.25"/>
  <cols>
    <col min="1" max="1" width="12.7109375" customWidth="1"/>
    <col min="3" max="4" width="11.42578125" customWidth="1"/>
    <col min="7" max="7" width="9.7109375" customWidth="1"/>
    <col min="8" max="8" width="19" customWidth="1"/>
    <col min="9" max="9" width="50.85546875" customWidth="1"/>
  </cols>
  <sheetData>
    <row r="1" spans="1:10" ht="15" customHeight="1" x14ac:dyDescent="0.25">
      <c r="A1" s="4" t="s">
        <v>268</v>
      </c>
      <c r="E1" s="4"/>
      <c r="F1" s="4"/>
      <c r="G1" s="4"/>
      <c r="H1" s="4"/>
      <c r="I1" s="4"/>
      <c r="J1" s="4"/>
    </row>
    <row r="2" spans="1:10" ht="15" customHeight="1" x14ac:dyDescent="0.25">
      <c r="E2" s="4"/>
      <c r="F2" s="4"/>
      <c r="G2" s="4"/>
      <c r="H2" s="4"/>
      <c r="I2" s="4"/>
      <c r="J2" s="4"/>
    </row>
    <row r="3" spans="1:10" ht="15" customHeight="1" x14ac:dyDescent="0.25">
      <c r="A3" t="s">
        <v>236</v>
      </c>
      <c r="C3" t="s">
        <v>241</v>
      </c>
      <c r="E3" s="4"/>
      <c r="F3" s="4"/>
      <c r="G3" s="4"/>
      <c r="H3" s="4"/>
      <c r="I3" s="4"/>
      <c r="J3" s="4"/>
    </row>
    <row r="4" spans="1:10" ht="15" customHeight="1" x14ac:dyDescent="0.25">
      <c r="E4" s="4"/>
      <c r="F4" s="4"/>
      <c r="G4" s="4"/>
      <c r="H4" s="4"/>
      <c r="I4" s="4"/>
      <c r="J4" s="4"/>
    </row>
    <row r="5" spans="1:10" ht="15" customHeight="1" x14ac:dyDescent="0.25">
      <c r="A5" s="4"/>
      <c r="B5" s="4"/>
      <c r="C5" s="4"/>
      <c r="D5" s="37"/>
      <c r="E5" s="4"/>
      <c r="F5" s="4"/>
      <c r="G5" s="4"/>
      <c r="H5" s="4"/>
      <c r="I5" s="4"/>
      <c r="J5" s="4"/>
    </row>
    <row r="6" spans="1:10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  <c r="J6" s="4"/>
    </row>
    <row r="7" spans="1:10" ht="15" customHeight="1" x14ac:dyDescent="0.25">
      <c r="A7" s="9" t="s">
        <v>0</v>
      </c>
      <c r="B7" s="10">
        <f>('Andover US4'!B10+'Chesterfield NH9'!B10+'Chichester US4'!B10+'Hillsborough NH9'!B10+'Lyme NH10'!B10+'Northumberland US3'!B10+'Northwood US4'!B10+'Rumney NH25'!B10+'Warner NH114'!B10)/9</f>
        <v>5992</v>
      </c>
      <c r="C7" s="11">
        <f t="shared" ref="C7:C14" si="0">B$20/B7</f>
        <v>1.1905140495969935</v>
      </c>
      <c r="D7" s="11">
        <f t="shared" ref="D7:D14" si="1">B$21/B7</f>
        <v>1.4033155318202046</v>
      </c>
      <c r="E7" s="4"/>
      <c r="F7" s="23" t="s">
        <v>30</v>
      </c>
      <c r="G7" s="23" t="s">
        <v>31</v>
      </c>
      <c r="H7" s="23" t="s">
        <v>18</v>
      </c>
      <c r="I7" s="23" t="str">
        <f>'Andover US4'!B5</f>
        <v>US 4/NH 11 (Main St) west of Ragged Mtn Club Rd</v>
      </c>
      <c r="J7" s="4"/>
    </row>
    <row r="8" spans="1:10" ht="15" customHeight="1" x14ac:dyDescent="0.25">
      <c r="A8" s="9" t="s">
        <v>1</v>
      </c>
      <c r="B8" s="10">
        <f>('Andover US4'!B11+'Chesterfield NH9'!B11+'Chichester US4'!B11+'Hillsborough NH9'!B11+'Lyme NH10'!B11+'Northumberland US3'!B11+'Northwood US4'!B11+'Rumney NH25'!B11+'Warner NH114'!B11)/9</f>
        <v>6341.8888888888887</v>
      </c>
      <c r="C8" s="11">
        <f t="shared" si="0"/>
        <v>1.1248320981597959</v>
      </c>
      <c r="D8" s="11">
        <f t="shared" si="1"/>
        <v>1.3258930917882858</v>
      </c>
      <c r="E8" s="4"/>
      <c r="F8" s="23" t="s">
        <v>30</v>
      </c>
      <c r="G8" s="23" t="s">
        <v>19</v>
      </c>
      <c r="H8" s="23" t="s">
        <v>12</v>
      </c>
      <c r="I8" s="23" t="str">
        <f>'Chesterfield NH9'!B5</f>
        <v>NH 9 (Franklin Pierce Hwy) 0.9 miles east of Vermont SL</v>
      </c>
      <c r="J8" s="45"/>
    </row>
    <row r="9" spans="1:10" ht="15" customHeight="1" x14ac:dyDescent="0.25">
      <c r="A9" s="9" t="s">
        <v>2</v>
      </c>
      <c r="B9" s="10">
        <f>('Andover US4'!B12+'Chesterfield NH9'!B12+'Chichester US4'!B12+'Hillsborough NH9'!B12+'Lyme NH10'!B12+'Northumberland US3'!B12+'Northwood US4'!B12+'Rumney NH25'!B12+'Warner NH114'!B12)/9</f>
        <v>6492.7777777777774</v>
      </c>
      <c r="C9" s="11">
        <f t="shared" si="0"/>
        <v>1.0986915661276062</v>
      </c>
      <c r="D9" s="11">
        <f t="shared" si="1"/>
        <v>1.2950800034226062</v>
      </c>
      <c r="E9" s="4"/>
      <c r="F9" s="22" t="s">
        <v>30</v>
      </c>
      <c r="G9" s="22" t="s">
        <v>20</v>
      </c>
      <c r="H9" s="22" t="s">
        <v>13</v>
      </c>
      <c r="I9" s="22" t="str">
        <f>'Chichester US4'!B5</f>
        <v>US 4/US 202/NH 9 east of Main St</v>
      </c>
      <c r="J9" s="4"/>
    </row>
    <row r="10" spans="1:10" ht="15" customHeight="1" x14ac:dyDescent="0.25">
      <c r="A10" s="9" t="s">
        <v>3</v>
      </c>
      <c r="B10" s="10">
        <f>('Andover US4'!B13+'Chesterfield NH9'!B13+'Chichester US4'!B13+'Hillsborough NH9'!B13+'Lyme NH10'!B13+'Northumberland US3'!B13+'Northwood US4'!B13+'Rumney NH25'!B13+'Warner NH114'!B13)/9</f>
        <v>6818.7777777777774</v>
      </c>
      <c r="C10" s="11">
        <f t="shared" si="0"/>
        <v>1.0461640513397101</v>
      </c>
      <c r="D10" s="11">
        <f t="shared" si="1"/>
        <v>1.2331633235020938</v>
      </c>
      <c r="E10" s="4"/>
      <c r="F10" s="23" t="s">
        <v>30</v>
      </c>
      <c r="G10" s="23" t="s">
        <v>21</v>
      </c>
      <c r="H10" s="23" t="s">
        <v>14</v>
      </c>
      <c r="I10" s="23" t="str">
        <f>'Hillsborough NH9'!B5</f>
        <v>NH 9/NH 31 west of NH 31 (north)</v>
      </c>
      <c r="J10" s="4"/>
    </row>
    <row r="11" spans="1:10" ht="15" customHeight="1" x14ac:dyDescent="0.25">
      <c r="A11" s="9" t="s">
        <v>4</v>
      </c>
      <c r="B11" s="10">
        <f>('Andover US4'!B14+'Chesterfield NH9'!B14+'Chichester US4'!B14+'Hillsborough NH9'!B14+'Lyme NH10'!B14+'Northumberland US3'!B14+'Northwood US4'!B14+'Rumney NH25'!B14+'Warner NH114'!B14)/9</f>
        <v>7434.4444444444443</v>
      </c>
      <c r="C11" s="11">
        <f t="shared" si="0"/>
        <v>0.95952834653514674</v>
      </c>
      <c r="D11" s="11">
        <f t="shared" si="1"/>
        <v>1.1310416978030189</v>
      </c>
      <c r="E11" s="4"/>
      <c r="F11" s="22" t="s">
        <v>30</v>
      </c>
      <c r="G11" s="22" t="s">
        <v>22</v>
      </c>
      <c r="H11" s="22" t="s">
        <v>15</v>
      </c>
      <c r="I11" s="22" t="str">
        <f>'Lyme NH10'!B5</f>
        <v>NH 10 north of N Thetford Rd</v>
      </c>
      <c r="J11" s="4"/>
    </row>
    <row r="12" spans="1:10" ht="15" customHeight="1" x14ac:dyDescent="0.25">
      <c r="A12" s="9" t="s">
        <v>5</v>
      </c>
      <c r="B12" s="10">
        <f>('Andover US4'!B15+'Chesterfield NH9'!B15+'Chichester US4'!B15+'Hillsborough NH9'!B15+'Lyme NH10'!B15+'Northumberland US3'!B15+'Northwood US4'!B15+'Rumney NH25'!B15+'Warner NH114'!B15)/9</f>
        <v>7776.2222222222226</v>
      </c>
      <c r="C12" s="11">
        <f t="shared" si="0"/>
        <v>0.91735549490850543</v>
      </c>
      <c r="D12" s="11">
        <f t="shared" si="1"/>
        <v>1.0813305518246505</v>
      </c>
      <c r="E12" s="4"/>
      <c r="F12" s="22" t="s">
        <v>30</v>
      </c>
      <c r="G12" s="22" t="s">
        <v>23</v>
      </c>
      <c r="H12" s="22" t="s">
        <v>16</v>
      </c>
      <c r="I12" s="22" t="str">
        <f>'Northumberland US3'!B5</f>
        <v>US 3 south of Ball Rd (south)</v>
      </c>
      <c r="J12" s="4"/>
    </row>
    <row r="13" spans="1:10" ht="15" customHeight="1" x14ac:dyDescent="0.25">
      <c r="A13" s="9" t="s">
        <v>6</v>
      </c>
      <c r="B13" s="10">
        <f>('Andover US4'!B16+'Chesterfield NH9'!B16+'Chichester US4'!B16+'Hillsborough NH9'!B16+'Lyme NH10'!B16+'Northumberland US3'!B16+'Northwood US4'!B16+'Rumney NH25'!B16+'Warner NH114'!B16)/9</f>
        <v>8206.8888888888887</v>
      </c>
      <c r="C13" s="11">
        <f t="shared" si="0"/>
        <v>0.86921612827525208</v>
      </c>
      <c r="D13" s="11">
        <f t="shared" si="1"/>
        <v>1.0245863908369661</v>
      </c>
      <c r="E13" s="4"/>
      <c r="F13" s="22" t="s">
        <v>30</v>
      </c>
      <c r="G13" s="22" t="s">
        <v>25</v>
      </c>
      <c r="H13" s="22" t="s">
        <v>32</v>
      </c>
      <c r="I13" s="22" t="str">
        <f>'Northwood US4'!B5</f>
        <v>US 4 (First NH TPK) at Nottingham TL (east of NH 152)</v>
      </c>
      <c r="J13" s="4"/>
    </row>
    <row r="14" spans="1:10" ht="15" customHeight="1" x14ac:dyDescent="0.25">
      <c r="A14" s="9" t="s">
        <v>7</v>
      </c>
      <c r="B14" s="10">
        <f>('Andover US4'!B17+'Chesterfield NH9'!B17+'Chichester US4'!B17+'Hillsborough NH9'!B17+'Lyme NH10'!B17+'Northumberland US3'!B17+'Northwood US4'!B17+'Rumney NH25'!B17+'Warner NH114'!B17)/9</f>
        <v>8408.6666666666661</v>
      </c>
      <c r="C14" s="11">
        <f t="shared" si="0"/>
        <v>0.84835806531180358</v>
      </c>
      <c r="D14" s="11">
        <f t="shared" si="1"/>
        <v>1</v>
      </c>
      <c r="E14" s="4"/>
      <c r="F14" s="22" t="s">
        <v>30</v>
      </c>
      <c r="G14" s="22" t="s">
        <v>24</v>
      </c>
      <c r="H14" s="22" t="s">
        <v>17</v>
      </c>
      <c r="I14" s="22" t="str">
        <f>'Rumney NH25'!B5</f>
        <v>NH 25 south of School St (northwest of Polar Caves)</v>
      </c>
      <c r="J14" s="4"/>
    </row>
    <row r="15" spans="1:10" ht="15" customHeight="1" x14ac:dyDescent="0.25">
      <c r="A15" s="9" t="s">
        <v>8</v>
      </c>
      <c r="B15" s="10">
        <f>('Andover US4'!B18+'Chesterfield NH9'!B18+'Chichester US4'!B18+'Hillsborough NH9'!B18+'Lyme NH10'!B18+'Northumberland US3'!B18+'Northwood US4'!B18+'Rumney NH25'!B18+'Warner NH114'!B18)/9</f>
        <v>7769.666666666667</v>
      </c>
      <c r="C15" s="11">
        <f t="shared" ref="C15:C17" si="2">B$20/B15</f>
        <v>0.91812950171845875</v>
      </c>
      <c r="D15" s="11">
        <f t="shared" ref="D15:D17" si="3">B$21/B15</f>
        <v>1.0822429104637692</v>
      </c>
      <c r="E15" s="4"/>
      <c r="F15" s="22" t="s">
        <v>30</v>
      </c>
      <c r="G15" s="22" t="s">
        <v>33</v>
      </c>
      <c r="H15" s="22" t="s">
        <v>34</v>
      </c>
      <c r="I15" s="22" t="str">
        <f>'Warner NH114'!B5</f>
        <v>NH 114 at Henniker TL (east of Mink Hill Rd)</v>
      </c>
      <c r="J15" s="4"/>
    </row>
    <row r="16" spans="1:10" ht="15" customHeight="1" x14ac:dyDescent="0.25">
      <c r="A16" s="9" t="s">
        <v>9</v>
      </c>
      <c r="B16" s="10">
        <f>('Andover US4'!B19+'Chesterfield NH9'!B19+'Chichester US4'!B19+'Hillsborough NH9'!B19+'Lyme NH10'!B19+'Northumberland US3'!B19+'Northwood US4'!B19+'Rumney NH25'!B19+'Warner NH114'!B19)/9</f>
        <v>7476.6111111111113</v>
      </c>
      <c r="C16" s="11">
        <f t="shared" si="2"/>
        <v>0.95411678889970453</v>
      </c>
      <c r="D16" s="11">
        <f t="shared" si="3"/>
        <v>1.1246628374412053</v>
      </c>
      <c r="E16" s="4"/>
      <c r="F16" s="4"/>
      <c r="G16" s="4"/>
      <c r="H16" s="4"/>
      <c r="I16" s="4"/>
      <c r="J16" s="4"/>
    </row>
    <row r="17" spans="1:10" ht="15" customHeight="1" x14ac:dyDescent="0.25">
      <c r="A17" s="9" t="s">
        <v>10</v>
      </c>
      <c r="B17" s="10">
        <f>('Andover US4'!B20+'Chesterfield NH9'!B20+'Chichester US4'!B20+'Hillsborough NH9'!B20+'Lyme NH10'!B20+'Northumberland US3'!B20+'Northwood US4'!B20+'Rumney NH25'!B20+'Warner NH114'!B20)/9</f>
        <v>6712</v>
      </c>
      <c r="C17" s="11">
        <f t="shared" si="2"/>
        <v>1.0628069405818215</v>
      </c>
      <c r="D17" s="11">
        <f t="shared" si="3"/>
        <v>1.2527810885975366</v>
      </c>
      <c r="E17" s="4"/>
      <c r="F17" s="4"/>
      <c r="G17" s="4"/>
      <c r="H17" s="4"/>
      <c r="I17" s="4"/>
      <c r="J17" s="4"/>
    </row>
    <row r="18" spans="1:10" ht="15" customHeight="1" x14ac:dyDescent="0.25">
      <c r="A18" s="9" t="s">
        <v>11</v>
      </c>
      <c r="B18" s="10">
        <f>('Andover US4'!B21+'Chesterfield NH9'!B21+'Chichester US4'!B21+'Hillsborough NH9'!B21+'Lyme NH10'!B21+'Northumberland US3'!B21+'Northwood US4'!B21+'Rumney NH25'!B21+'Warner NH114'!B21)/9</f>
        <v>6172.7777777777774</v>
      </c>
      <c r="C18" s="11">
        <f t="shared" ref="C18" si="4">B$20/B18</f>
        <v>1.1556483064830649</v>
      </c>
      <c r="D18" s="11">
        <f t="shared" ref="D18" si="5">B$21/B18</f>
        <v>1.3622176221762217</v>
      </c>
      <c r="E18" s="4"/>
      <c r="F18" s="4"/>
      <c r="G18" s="4"/>
      <c r="H18" s="4"/>
      <c r="I18" s="4"/>
      <c r="J18" s="4"/>
    </row>
    <row r="19" spans="1:10" ht="15" customHeight="1" x14ac:dyDescent="0.25">
      <c r="A19" s="16"/>
      <c r="B19" s="16"/>
      <c r="C19" s="16"/>
      <c r="D19" s="16"/>
      <c r="E19" s="4"/>
      <c r="F19" s="4"/>
      <c r="G19" s="4"/>
      <c r="H19" s="4"/>
      <c r="I19" s="4"/>
      <c r="J19" s="4"/>
    </row>
    <row r="20" spans="1:10" ht="15" customHeight="1" x14ac:dyDescent="0.25">
      <c r="A20" s="4" t="s">
        <v>235</v>
      </c>
      <c r="B20" s="6">
        <f>AVERAGE(B7:B18)</f>
        <v>7133.5601851851852</v>
      </c>
      <c r="C20" s="16"/>
      <c r="D20" s="16"/>
      <c r="E20" s="4"/>
      <c r="F20" s="4"/>
      <c r="G20" s="4"/>
      <c r="H20" s="4"/>
      <c r="I20" s="4"/>
      <c r="J20" s="4"/>
    </row>
    <row r="21" spans="1:10" ht="15" customHeight="1" x14ac:dyDescent="0.25">
      <c r="A21" s="4" t="s">
        <v>234</v>
      </c>
      <c r="B21" s="6">
        <f>MAX(B7:B18)</f>
        <v>8408.6666666666661</v>
      </c>
      <c r="C21" s="4"/>
      <c r="D21" s="4"/>
      <c r="E21" s="4"/>
      <c r="F21" s="4"/>
      <c r="G21" s="4"/>
      <c r="H21" s="4"/>
      <c r="I21" s="4"/>
      <c r="J21" s="4"/>
    </row>
    <row r="22" spans="1:10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16"/>
      <c r="B24" s="16"/>
      <c r="C24" s="16"/>
      <c r="D24" s="16"/>
      <c r="E24" s="4"/>
      <c r="F24" s="4"/>
      <c r="G24" s="4"/>
      <c r="H24" s="4"/>
      <c r="I24" s="4"/>
      <c r="J24" s="4"/>
    </row>
    <row r="25" spans="1:10" x14ac:dyDescent="0.25">
      <c r="A25" s="44"/>
      <c r="B25" s="44"/>
      <c r="C25" s="43"/>
      <c r="D25" s="50"/>
    </row>
    <row r="26" spans="1:10" x14ac:dyDescent="0.25">
      <c r="A26" s="38"/>
      <c r="B26" s="39"/>
      <c r="C26" s="11"/>
      <c r="D26" s="52"/>
    </row>
    <row r="27" spans="1:10" x14ac:dyDescent="0.25">
      <c r="A27" s="38"/>
      <c r="B27" s="39"/>
      <c r="C27" s="11"/>
      <c r="D27" s="52"/>
    </row>
    <row r="28" spans="1:10" x14ac:dyDescent="0.25">
      <c r="A28" s="38"/>
      <c r="B28" s="39"/>
      <c r="C28" s="11"/>
      <c r="D28" s="52"/>
    </row>
    <row r="29" spans="1:10" x14ac:dyDescent="0.25">
      <c r="A29" s="38"/>
      <c r="B29" s="39"/>
      <c r="C29" s="11"/>
      <c r="D29" s="52"/>
    </row>
    <row r="30" spans="1:10" x14ac:dyDescent="0.25">
      <c r="A30" s="38"/>
      <c r="B30" s="39"/>
      <c r="C30" s="11"/>
      <c r="D30" s="52"/>
    </row>
    <row r="31" spans="1:10" x14ac:dyDescent="0.25">
      <c r="A31" s="38"/>
      <c r="B31" s="39"/>
      <c r="C31" s="11"/>
      <c r="D31" s="52"/>
    </row>
    <row r="32" spans="1:10" x14ac:dyDescent="0.25">
      <c r="A32" s="38"/>
      <c r="B32" s="39"/>
      <c r="C32" s="11"/>
      <c r="D32" s="52"/>
    </row>
    <row r="33" spans="1:6" x14ac:dyDescent="0.25">
      <c r="A33" s="38"/>
      <c r="B33" s="39"/>
      <c r="C33" s="11"/>
      <c r="D33" s="52"/>
    </row>
    <row r="34" spans="1:6" x14ac:dyDescent="0.25">
      <c r="A34" s="38"/>
      <c r="B34" s="39"/>
      <c r="C34" s="11"/>
      <c r="D34" s="52"/>
    </row>
    <row r="35" spans="1:6" x14ac:dyDescent="0.25">
      <c r="A35" s="38"/>
      <c r="B35" s="39"/>
      <c r="C35" s="11"/>
      <c r="D35" s="52"/>
    </row>
    <row r="36" spans="1:6" x14ac:dyDescent="0.25">
      <c r="A36" s="38"/>
      <c r="B36" s="39"/>
      <c r="C36" s="11"/>
      <c r="D36" s="52"/>
    </row>
    <row r="37" spans="1:6" x14ac:dyDescent="0.25">
      <c r="A37" s="38"/>
      <c r="B37" s="39"/>
      <c r="C37" s="11"/>
      <c r="D37" s="52"/>
    </row>
    <row r="38" spans="1:6" x14ac:dyDescent="0.25">
      <c r="A38" s="37"/>
      <c r="B38" s="37"/>
      <c r="C38" s="37"/>
      <c r="D38" s="37"/>
    </row>
    <row r="39" spans="1:6" x14ac:dyDescent="0.25">
      <c r="A39" s="16"/>
      <c r="B39" s="54"/>
      <c r="C39" s="37"/>
      <c r="D39" s="37"/>
    </row>
    <row r="40" spans="1:6" x14ac:dyDescent="0.25">
      <c r="A40" s="16"/>
      <c r="B40" s="54"/>
      <c r="C40" s="37"/>
      <c r="D40" s="37"/>
    </row>
    <row r="41" spans="1:6" x14ac:dyDescent="0.25">
      <c r="A41" s="37"/>
      <c r="B41" s="37"/>
      <c r="C41" s="37"/>
      <c r="D41" s="37"/>
    </row>
    <row r="44" spans="1:6" x14ac:dyDescent="0.25">
      <c r="A44" s="37"/>
      <c r="B44" s="37"/>
      <c r="C44" s="37"/>
      <c r="D44" s="37"/>
      <c r="E44" s="37"/>
      <c r="F44" s="37"/>
    </row>
    <row r="45" spans="1:6" x14ac:dyDescent="0.25">
      <c r="A45" s="37"/>
      <c r="B45" s="37"/>
      <c r="C45" s="43"/>
      <c r="D45" s="50"/>
      <c r="E45" s="37"/>
      <c r="F45" s="37"/>
    </row>
    <row r="46" spans="1:6" x14ac:dyDescent="0.25">
      <c r="A46" s="51"/>
      <c r="B46" s="11"/>
      <c r="C46" s="52"/>
      <c r="D46" s="52"/>
      <c r="E46" s="37"/>
      <c r="F46" s="37"/>
    </row>
    <row r="47" spans="1:6" x14ac:dyDescent="0.25">
      <c r="A47" s="51"/>
      <c r="B47" s="11"/>
      <c r="C47" s="52"/>
      <c r="D47" s="52"/>
      <c r="E47" s="37"/>
      <c r="F47" s="37"/>
    </row>
    <row r="48" spans="1:6" x14ac:dyDescent="0.25">
      <c r="A48" s="51"/>
      <c r="B48" s="11"/>
      <c r="C48" s="52"/>
      <c r="D48" s="52"/>
      <c r="E48" s="37"/>
      <c r="F48" s="37"/>
    </row>
    <row r="49" spans="1:6" x14ac:dyDescent="0.25">
      <c r="A49" s="51"/>
      <c r="B49" s="11"/>
      <c r="C49" s="52"/>
      <c r="D49" s="52"/>
      <c r="E49" s="37"/>
      <c r="F49" s="37"/>
    </row>
    <row r="50" spans="1:6" x14ac:dyDescent="0.25">
      <c r="A50" s="51"/>
      <c r="B50" s="11"/>
      <c r="C50" s="52"/>
      <c r="D50" s="52"/>
      <c r="E50" s="37"/>
      <c r="F50" s="37"/>
    </row>
    <row r="51" spans="1:6" x14ac:dyDescent="0.25">
      <c r="A51" s="51"/>
      <c r="B51" s="11"/>
      <c r="C51" s="52"/>
      <c r="D51" s="52"/>
      <c r="E51" s="37"/>
      <c r="F51" s="37"/>
    </row>
    <row r="52" spans="1:6" x14ac:dyDescent="0.25">
      <c r="A52" s="51"/>
      <c r="B52" s="11"/>
      <c r="C52" s="52"/>
      <c r="D52" s="52"/>
      <c r="E52" s="37"/>
      <c r="F52" s="37"/>
    </row>
    <row r="53" spans="1:6" x14ac:dyDescent="0.25">
      <c r="A53" s="51"/>
      <c r="B53" s="11"/>
      <c r="C53" s="52"/>
      <c r="D53" s="52"/>
      <c r="E53" s="37"/>
      <c r="F53" s="37"/>
    </row>
    <row r="54" spans="1:6" x14ac:dyDescent="0.25">
      <c r="A54" s="51"/>
      <c r="B54" s="11"/>
      <c r="C54" s="52"/>
      <c r="D54" s="52"/>
      <c r="E54" s="37"/>
      <c r="F54" s="37"/>
    </row>
    <row r="55" spans="1:6" x14ac:dyDescent="0.25">
      <c r="A55" s="51"/>
      <c r="B55" s="11"/>
      <c r="C55" s="52"/>
      <c r="D55" s="52"/>
      <c r="E55" s="37"/>
      <c r="F55" s="37"/>
    </row>
    <row r="56" spans="1:6" x14ac:dyDescent="0.25">
      <c r="A56" s="51"/>
      <c r="B56" s="11"/>
      <c r="C56" s="52"/>
      <c r="D56" s="52"/>
      <c r="E56" s="37"/>
      <c r="F56" s="37"/>
    </row>
    <row r="57" spans="1:6" x14ac:dyDescent="0.25">
      <c r="A57" s="51"/>
      <c r="B57" s="11"/>
      <c r="C57" s="52"/>
      <c r="D57" s="52"/>
      <c r="E57" s="37"/>
      <c r="F57" s="37"/>
    </row>
    <row r="58" spans="1:6" x14ac:dyDescent="0.25">
      <c r="A58" s="37"/>
      <c r="B58" s="37"/>
      <c r="C58" s="37"/>
      <c r="D58" s="37"/>
      <c r="E58" s="37"/>
      <c r="F58" s="37"/>
    </row>
    <row r="59" spans="1:6" x14ac:dyDescent="0.25">
      <c r="A59" s="51"/>
      <c r="B59" s="53"/>
      <c r="C59" s="37"/>
      <c r="D59" s="37"/>
      <c r="E59" s="37"/>
      <c r="F59" s="37"/>
    </row>
    <row r="60" spans="1:6" x14ac:dyDescent="0.25">
      <c r="A60" s="51"/>
      <c r="B60" s="53"/>
      <c r="C60" s="37"/>
      <c r="D60" s="37"/>
      <c r="E60" s="37"/>
      <c r="F60" s="37"/>
    </row>
    <row r="61" spans="1:6" x14ac:dyDescent="0.25">
      <c r="A61" s="37"/>
      <c r="B61" s="37"/>
      <c r="C61" s="37"/>
      <c r="D61" s="37"/>
      <c r="E61" s="37"/>
      <c r="F61" s="37"/>
    </row>
    <row r="62" spans="1:6" x14ac:dyDescent="0.25">
      <c r="A62" s="37"/>
      <c r="B62" s="37"/>
      <c r="C62" s="37"/>
      <c r="D62" s="37"/>
      <c r="E62" s="37"/>
      <c r="F62" s="37"/>
    </row>
    <row r="63" spans="1:6" x14ac:dyDescent="0.25">
      <c r="A63" s="37"/>
      <c r="B63" s="37"/>
      <c r="C63" s="37"/>
      <c r="D63" s="37"/>
      <c r="E63" s="37"/>
      <c r="F63" s="37"/>
    </row>
  </sheetData>
  <pageMargins left="0.7" right="0.7" top="0.75" bottom="0.75" header="0.3" footer="0.3"/>
  <pageSetup scale="8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/>
  </sheetViews>
  <sheetFormatPr defaultRowHeight="15" x14ac:dyDescent="0.25"/>
  <cols>
    <col min="1" max="1" width="12.7109375" customWidth="1"/>
    <col min="3" max="4" width="11.42578125" customWidth="1"/>
    <col min="8" max="8" width="14" customWidth="1"/>
    <col min="9" max="9" width="66.7109375" customWidth="1"/>
  </cols>
  <sheetData>
    <row r="1" spans="1:10" ht="15" customHeight="1" x14ac:dyDescent="0.25">
      <c r="A1" s="4" t="s">
        <v>268</v>
      </c>
      <c r="E1" s="4"/>
      <c r="F1" s="4"/>
      <c r="G1" s="4"/>
      <c r="H1" s="4"/>
      <c r="I1" s="4"/>
      <c r="J1" s="4"/>
    </row>
    <row r="2" spans="1:10" ht="15" customHeight="1" x14ac:dyDescent="0.25">
      <c r="E2" s="4"/>
      <c r="F2" s="4"/>
      <c r="G2" s="4"/>
      <c r="H2" s="4"/>
      <c r="I2" s="4"/>
      <c r="J2" s="4"/>
    </row>
    <row r="3" spans="1:10" ht="15" customHeight="1" x14ac:dyDescent="0.25">
      <c r="A3" t="s">
        <v>237</v>
      </c>
      <c r="C3" t="s">
        <v>242</v>
      </c>
      <c r="E3" s="4"/>
      <c r="F3" s="4"/>
      <c r="G3" s="4"/>
      <c r="H3" s="4"/>
      <c r="I3" s="4"/>
      <c r="J3" s="4"/>
    </row>
    <row r="4" spans="1:10" ht="15" customHeight="1" x14ac:dyDescent="0.25">
      <c r="E4" s="4"/>
      <c r="F4" s="4"/>
      <c r="G4" s="4"/>
      <c r="H4" s="4"/>
      <c r="I4" s="4"/>
      <c r="J4" s="4"/>
    </row>
    <row r="5" spans="1:10" ht="15" customHeight="1" x14ac:dyDescent="0.25">
      <c r="A5" s="4"/>
      <c r="B5" s="4"/>
      <c r="C5" s="4"/>
      <c r="D5" s="37"/>
      <c r="E5" s="4"/>
      <c r="F5" s="4"/>
      <c r="G5" s="4"/>
      <c r="H5" s="4"/>
      <c r="I5" s="4"/>
      <c r="J5" s="4"/>
    </row>
    <row r="6" spans="1:10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  <c r="J6" s="4"/>
    </row>
    <row r="7" spans="1:10" ht="15" customHeight="1" x14ac:dyDescent="0.25">
      <c r="A7" s="9" t="s">
        <v>0</v>
      </c>
      <c r="B7" s="10">
        <f>('Bedford Toll'!B10+'Candia NH101'!B10+'Concord I93 Ex12-13'!B10+'Concord I393 Ex1-2'!B10+'Dover Toll'!B10+'Exeter NH101'!B10+'Hooksett Toll'!B10+'Hopkinton I89'!B10+'Manchester I93'!B10+'Nashua FEET'!B10+'Rochester Toll'!B10)/11</f>
        <v>51216</v>
      </c>
      <c r="C7" s="11">
        <f>B$20/B7</f>
        <v>1.1395796649721204</v>
      </c>
      <c r="D7" s="11">
        <f>B$21/B7</f>
        <v>1.2960509499872199</v>
      </c>
      <c r="E7" s="4"/>
      <c r="F7" s="23" t="s">
        <v>50</v>
      </c>
      <c r="G7" s="23" t="s">
        <v>51</v>
      </c>
      <c r="H7" s="23" t="s">
        <v>52</v>
      </c>
      <c r="I7" s="23" t="str">
        <f>'Bedford Toll'!B5</f>
        <v>FEET at Bedford Tolls</v>
      </c>
      <c r="J7" s="4"/>
    </row>
    <row r="8" spans="1:10" ht="15" customHeight="1" x14ac:dyDescent="0.25">
      <c r="A8" s="9" t="s">
        <v>1</v>
      </c>
      <c r="B8" s="10">
        <f>('Bedford Toll'!B11+'Candia NH101'!B11+'Concord I93 Ex12-13'!B11+'Concord I393 Ex1-2'!B11+'Dover Toll'!B11+'Exeter NH101'!B11+'Hooksett Toll'!B11+'Hopkinton I89'!B11+'Manchester I93'!B11+'Nashua FEET'!B11+'Rochester Toll'!B11)/11</f>
        <v>53985.454545454544</v>
      </c>
      <c r="C8" s="11">
        <f t="shared" ref="C8:C18" si="0">B$20/B8</f>
        <v>1.0811192128070413</v>
      </c>
      <c r="D8" s="11">
        <f t="shared" ref="D8:D18" si="1">B$21/B8</f>
        <v>1.229563518792941</v>
      </c>
      <c r="E8" s="4"/>
      <c r="F8" s="23" t="s">
        <v>50</v>
      </c>
      <c r="G8" s="23" t="s">
        <v>53</v>
      </c>
      <c r="H8" s="23" t="s">
        <v>54</v>
      </c>
      <c r="I8" s="23" t="str">
        <f>'Candia NH101'!B5</f>
        <v>NH 101 at Raymond TL (Exit 3-4)</v>
      </c>
      <c r="J8" s="4"/>
    </row>
    <row r="9" spans="1:10" ht="15" customHeight="1" x14ac:dyDescent="0.25">
      <c r="A9" s="9" t="s">
        <v>2</v>
      </c>
      <c r="B9" s="10">
        <f>('Bedford Toll'!B12+'Candia NH101'!B12+'Concord I93 Ex12-13'!B12+'Concord I393 Ex1-2'!B12+'Dover Toll'!B12+'Exeter NH101'!B12+'Hooksett Toll'!B12+'Hopkinton I89'!B12+'Manchester I93'!B12+'Nashua FEET'!B12+'Rochester Toll'!B12)/11</f>
        <v>54720.909090909088</v>
      </c>
      <c r="C9" s="11">
        <f t="shared" si="0"/>
        <v>1.0665888613847678</v>
      </c>
      <c r="D9" s="11">
        <f t="shared" si="1"/>
        <v>1.2130380609040918</v>
      </c>
      <c r="E9" s="4"/>
      <c r="F9" s="31" t="s">
        <v>50</v>
      </c>
      <c r="G9" s="31" t="s">
        <v>55</v>
      </c>
      <c r="H9" s="31" t="s">
        <v>286</v>
      </c>
      <c r="I9" s="31" t="str">
        <f>'Concord I93 Ex16-17'!B5</f>
        <v>I-93 south of US 4 Exit (16-17)</v>
      </c>
      <c r="J9" s="4"/>
    </row>
    <row r="10" spans="1:10" ht="15" customHeight="1" x14ac:dyDescent="0.25">
      <c r="A10" s="9" t="s">
        <v>3</v>
      </c>
      <c r="B10" s="10">
        <f>('Bedford Toll'!B13+'Candia NH101'!B13+'Concord I93 Ex12-13'!B13+'Concord I393 Ex1-2'!B13+'Dover Toll'!B13+'Exeter NH101'!B13+'Hooksett Toll'!B13+'Hopkinton I89'!B13+'Manchester I93'!B13+'Nashua FEET'!B13+'Rochester Toll'!B13)/11</f>
        <v>56155.181818181816</v>
      </c>
      <c r="C10" s="11">
        <f t="shared" si="0"/>
        <v>1.0393468640202124</v>
      </c>
      <c r="D10" s="11">
        <f t="shared" si="1"/>
        <v>1.1820555700356319</v>
      </c>
      <c r="E10" s="4"/>
      <c r="F10" s="23" t="s">
        <v>50</v>
      </c>
      <c r="G10" s="23" t="s">
        <v>57</v>
      </c>
      <c r="H10" s="23" t="s">
        <v>56</v>
      </c>
      <c r="I10" s="23" t="str">
        <f>'Concord I93 Ex12-13'!B5</f>
        <v>I-93 south of US 3 (Exit 12-13)</v>
      </c>
      <c r="J10" s="4"/>
    </row>
    <row r="11" spans="1:10" ht="15" customHeight="1" x14ac:dyDescent="0.25">
      <c r="A11" s="9" t="s">
        <v>4</v>
      </c>
      <c r="B11" s="10">
        <f>('Bedford Toll'!B14+'Candia NH101'!B14+'Concord I93 Ex12-13'!B14+'Concord I393 Ex1-2'!B14+'Dover Toll'!B14+'Exeter NH101'!B14+'Hooksett Toll'!B14+'Hopkinton I89'!B14+'Manchester I93'!B14+'Nashua FEET'!B14+'Rochester Toll'!B14)/11</f>
        <v>59833.727272727272</v>
      </c>
      <c r="C11" s="11">
        <f t="shared" si="0"/>
        <v>0.97544837638445525</v>
      </c>
      <c r="D11" s="11">
        <f t="shared" si="1"/>
        <v>1.1093834277110357</v>
      </c>
      <c r="E11" s="4"/>
      <c r="F11" s="23" t="s">
        <v>50</v>
      </c>
      <c r="G11" s="23" t="s">
        <v>58</v>
      </c>
      <c r="H11" s="23" t="s">
        <v>56</v>
      </c>
      <c r="I11" s="23" t="str">
        <f>'Concord I393 Ex1-2'!B5</f>
        <v>I-393/US 4/US 202 at Merrimack River (Exit 1-2)</v>
      </c>
      <c r="J11" s="4"/>
    </row>
    <row r="12" spans="1:10" ht="15" customHeight="1" x14ac:dyDescent="0.25">
      <c r="A12" s="9" t="s">
        <v>5</v>
      </c>
      <c r="B12" s="10">
        <f>('Bedford Toll'!B15+'Candia NH101'!B15+'Concord I93 Ex12-13'!B15+'Concord I393 Ex1-2'!B15+'Dover Toll'!B15+'Exeter NH101'!B15+'Hooksett Toll'!B15+'Hopkinton I89'!B15+'Manchester I93'!B15+'Nashua FEET'!B15+'Rochester Toll'!B15)/11</f>
        <v>62814</v>
      </c>
      <c r="C12" s="11">
        <f t="shared" si="0"/>
        <v>0.92916725763702546</v>
      </c>
      <c r="D12" s="11">
        <f t="shared" si="1"/>
        <v>1.0567476271937062</v>
      </c>
      <c r="E12" s="4"/>
      <c r="F12" s="23" t="s">
        <v>50</v>
      </c>
      <c r="G12" s="23" t="s">
        <v>59</v>
      </c>
      <c r="H12" s="23" t="s">
        <v>60</v>
      </c>
      <c r="I12" s="23" t="str">
        <f>'Dover Toll'!B5</f>
        <v>Spaulding TPK/NH 16 at Dover Toll (Exit 6-7)</v>
      </c>
      <c r="J12" s="4"/>
    </row>
    <row r="13" spans="1:10" ht="15" customHeight="1" x14ac:dyDescent="0.25">
      <c r="A13" s="9" t="s">
        <v>6</v>
      </c>
      <c r="B13" s="10">
        <f>('Bedford Toll'!B16+'Candia NH101'!B16+'Concord I93 Ex12-13'!B16+'Concord I393 Ex1-2'!B16+'Dover Toll'!B16+'Exeter NH101'!B16+'Hooksett Toll'!B16+'Hopkinton I89'!B16+'Manchester I93'!B16+'Nashua FEET'!B16+'Rochester Toll'!B16)/11</f>
        <v>64795.181818181816</v>
      </c>
      <c r="C13" s="11">
        <f t="shared" si="0"/>
        <v>0.90075697734726812</v>
      </c>
      <c r="D13" s="11">
        <f t="shared" si="1"/>
        <v>1.0244364409811617</v>
      </c>
      <c r="E13" s="4"/>
      <c r="F13" s="23" t="s">
        <v>50</v>
      </c>
      <c r="G13" s="23" t="s">
        <v>61</v>
      </c>
      <c r="H13" s="23" t="s">
        <v>62</v>
      </c>
      <c r="I13" s="23" t="str">
        <f>'Exeter NH101'!B5</f>
        <v>NH 101 east of NH 108 (Exit 11-12)</v>
      </c>
      <c r="J13" s="4"/>
    </row>
    <row r="14" spans="1:10" ht="15" customHeight="1" x14ac:dyDescent="0.25">
      <c r="A14" s="9" t="s">
        <v>7</v>
      </c>
      <c r="B14" s="10">
        <f>('Bedford Toll'!B17+'Candia NH101'!B17+'Concord I93 Ex12-13'!B17+'Concord I393 Ex1-2'!B17+'Dover Toll'!B17+'Exeter NH101'!B17+'Hooksett Toll'!B17+'Hopkinton I89'!B17+'Manchester I93'!B17+'Nashua FEET'!B17+'Rochester Toll'!B17)/11</f>
        <v>66378.545454545456</v>
      </c>
      <c r="C14" s="11">
        <f t="shared" si="0"/>
        <v>0.87927073004603529</v>
      </c>
      <c r="D14" s="11">
        <f t="shared" si="1"/>
        <v>1</v>
      </c>
      <c r="E14" s="4"/>
      <c r="F14" s="23" t="s">
        <v>50</v>
      </c>
      <c r="G14" s="23" t="s">
        <v>63</v>
      </c>
      <c r="H14" s="23" t="s">
        <v>64</v>
      </c>
      <c r="I14" s="23" t="str">
        <f>'Hooksett Toll'!B5</f>
        <v>I-93/FEET at Hooksett Toll (Exit 11)</v>
      </c>
      <c r="J14" s="4"/>
    </row>
    <row r="15" spans="1:10" ht="15" customHeight="1" x14ac:dyDescent="0.25">
      <c r="A15" s="9" t="s">
        <v>8</v>
      </c>
      <c r="B15" s="10">
        <f>('Bedford Toll'!B18+'Candia NH101'!B18+'Concord I93 Ex12-13'!B18+'Concord I393 Ex1-2'!B18+'Dover Toll'!B18+'Exeter NH101'!B18+'Hooksett Toll'!B18+'Hopkinton I89'!B18+'Manchester I93'!B18+'Nashua FEET'!B18+'Rochester Toll'!B18)/11</f>
        <v>60984.727272727272</v>
      </c>
      <c r="C15" s="11">
        <f t="shared" si="0"/>
        <v>0.95703817547960346</v>
      </c>
      <c r="D15" s="11">
        <f t="shared" si="1"/>
        <v>1.0884453931833902</v>
      </c>
      <c r="E15" s="4"/>
      <c r="F15" s="23" t="s">
        <v>50</v>
      </c>
      <c r="G15" s="23" t="s">
        <v>65</v>
      </c>
      <c r="H15" s="23" t="s">
        <v>66</v>
      </c>
      <c r="I15" s="23" t="str">
        <f>'Hopkinton I89'!B5</f>
        <v>I-89 north of Concord TL (Exit 3-4)</v>
      </c>
      <c r="J15" s="4"/>
    </row>
    <row r="16" spans="1:10" ht="15" customHeight="1" x14ac:dyDescent="0.25">
      <c r="A16" s="9" t="s">
        <v>9</v>
      </c>
      <c r="B16" s="10">
        <f>('Bedford Toll'!B19+'Candia NH101'!B19+'Concord I93 Ex12-13'!B19+'Concord I393 Ex1-2'!B19+'Dover Toll'!B19+'Exeter NH101'!B19+'Hooksett Toll'!B19+'Hopkinton I89'!B19+'Manchester I93'!B19+'Nashua FEET'!B19+'Rochester Toll'!B19)/11</f>
        <v>61234.63636363636</v>
      </c>
      <c r="C16" s="11">
        <f t="shared" si="0"/>
        <v>0.95313233795688024</v>
      </c>
      <c r="D16" s="11">
        <f t="shared" si="1"/>
        <v>1.0840032601869709</v>
      </c>
      <c r="E16" s="32"/>
      <c r="F16" s="31" t="s">
        <v>50</v>
      </c>
      <c r="G16" s="31" t="s">
        <v>67</v>
      </c>
      <c r="H16" s="31" t="s">
        <v>287</v>
      </c>
      <c r="I16" s="31" t="str">
        <f>'Lebanon I89'!B5</f>
        <v>I-89 at Vermont SL</v>
      </c>
      <c r="J16" s="4"/>
    </row>
    <row r="17" spans="1:12" ht="15" customHeight="1" x14ac:dyDescent="0.25">
      <c r="A17" s="9" t="s">
        <v>10</v>
      </c>
      <c r="B17" s="10">
        <f>('Bedford Toll'!B20+'Candia NH101'!B20+'Concord I93 Ex12-13'!B20+'Concord I393 Ex1-2'!B20+'Dover Toll'!B20+'Exeter NH101'!B20+'Hooksett Toll'!B20+'Hopkinton I89'!B20+'Manchester I93'!B20+'Nashua FEET'!B20+'Rochester Toll'!B20)/11</f>
        <v>56011</v>
      </c>
      <c r="C17" s="11">
        <f t="shared" si="0"/>
        <v>1.0420223192089433</v>
      </c>
      <c r="D17" s="11">
        <f t="shared" si="1"/>
        <v>1.1850983816490592</v>
      </c>
      <c r="E17" s="4"/>
      <c r="F17" s="23" t="s">
        <v>50</v>
      </c>
      <c r="G17" s="23" t="s">
        <v>69</v>
      </c>
      <c r="H17" s="23" t="s">
        <v>70</v>
      </c>
      <c r="I17" s="23" t="str">
        <f>'Manchester I93'!B5</f>
        <v>I-93 at Hooksett TL (Exit 9-10)</v>
      </c>
      <c r="J17" s="4"/>
    </row>
    <row r="18" spans="1:12" ht="15" customHeight="1" x14ac:dyDescent="0.25">
      <c r="A18" s="9" t="s">
        <v>11</v>
      </c>
      <c r="B18" s="10">
        <f>('Bedford Toll'!B21+'Candia NH101'!B21+'Concord I93 Ex12-13'!B21+'Concord I393 Ex1-2'!B21+'Dover Toll'!B21+'Exeter NH101'!B21+'Hooksett Toll'!B21+'Hopkinton I89'!B21+'Manchester I93'!B21+'Nashua FEET'!B21+'Rochester Toll'!B21)/11</f>
        <v>52247.181818181816</v>
      </c>
      <c r="C18" s="11">
        <f t="shared" si="0"/>
        <v>1.1170882350041209</v>
      </c>
      <c r="D18" s="11">
        <f t="shared" si="1"/>
        <v>1.2704713085873272</v>
      </c>
      <c r="E18" s="4"/>
      <c r="F18" s="26" t="s">
        <v>50</v>
      </c>
      <c r="G18" s="26" t="s">
        <v>71</v>
      </c>
      <c r="H18" s="26" t="s">
        <v>72</v>
      </c>
      <c r="I18" s="26" t="str">
        <f>'Nashua FEET'!B5</f>
        <v xml:space="preserve">FEET south of the Canal Bridge Exit  5-6 </v>
      </c>
      <c r="J18" s="14"/>
      <c r="K18" s="1"/>
      <c r="L18" s="1"/>
    </row>
    <row r="19" spans="1:12" ht="15" customHeight="1" x14ac:dyDescent="0.25">
      <c r="A19" s="16"/>
      <c r="B19" s="16"/>
      <c r="C19" s="16"/>
      <c r="D19" s="16"/>
      <c r="E19" s="4"/>
      <c r="F19" s="31" t="s">
        <v>50</v>
      </c>
      <c r="G19" s="31" t="s">
        <v>73</v>
      </c>
      <c r="H19" s="31" t="s">
        <v>288</v>
      </c>
      <c r="I19" s="31" t="str">
        <f>'Newington US4'!B5</f>
        <v>US 4/NH 16 (Spaulding TPK) east/south of General Sullivan Bridge (Exit 4-5)</v>
      </c>
      <c r="J19" s="4"/>
    </row>
    <row r="20" spans="1:12" ht="15" customHeight="1" x14ac:dyDescent="0.25">
      <c r="A20" s="4" t="s">
        <v>235</v>
      </c>
      <c r="B20" s="6">
        <f>AVERAGE(B7:B18)</f>
        <v>58364.71212121212</v>
      </c>
      <c r="C20" s="16"/>
      <c r="D20" s="16"/>
      <c r="E20" s="4"/>
      <c r="F20" s="23" t="s">
        <v>50</v>
      </c>
      <c r="G20" s="23" t="s">
        <v>74</v>
      </c>
      <c r="H20" s="23" t="s">
        <v>75</v>
      </c>
      <c r="I20" s="23" t="str">
        <f>'Rochester Toll'!B5</f>
        <v>NH 16 (Spaulding TPK) at Rochester Toll (Exit 9-11)</v>
      </c>
      <c r="J20" s="4"/>
    </row>
    <row r="21" spans="1:12" ht="15" customHeight="1" x14ac:dyDescent="0.25">
      <c r="A21" s="4" t="s">
        <v>234</v>
      </c>
      <c r="B21" s="6">
        <f>MAX(B7:B18)</f>
        <v>66378.545454545456</v>
      </c>
      <c r="C21" s="4"/>
      <c r="D21" s="4"/>
      <c r="E21" s="4"/>
      <c r="F21" s="31" t="s">
        <v>50</v>
      </c>
      <c r="G21" s="34" t="s">
        <v>76</v>
      </c>
      <c r="H21" s="31" t="s">
        <v>289</v>
      </c>
      <c r="I21" s="31" t="str">
        <f>'Salem I93 SL'!B5</f>
        <v>I-93 at Mass SL</v>
      </c>
      <c r="J21" s="4"/>
    </row>
    <row r="22" spans="1:12" ht="15" customHeight="1" x14ac:dyDescent="0.25">
      <c r="A22" s="4"/>
      <c r="B22" s="4"/>
      <c r="C22" s="4"/>
      <c r="D22" s="4"/>
      <c r="E22" s="4"/>
      <c r="F22" s="34" t="s">
        <v>50</v>
      </c>
      <c r="G22" s="34" t="s">
        <v>77</v>
      </c>
      <c r="H22" s="34" t="s">
        <v>290</v>
      </c>
      <c r="I22" s="34" t="str">
        <f>'Windham I93'!B5</f>
        <v>I-93 south of Kendall Pond Rd (Exit 3-4)</v>
      </c>
      <c r="J22" s="4"/>
    </row>
    <row r="23" spans="1:12" ht="15" customHeight="1" x14ac:dyDescent="0.25">
      <c r="A23" s="4"/>
      <c r="B23" s="4"/>
      <c r="C23" s="4"/>
      <c r="D23" s="4"/>
      <c r="E23" s="4"/>
      <c r="J23" s="14"/>
      <c r="K23" s="1"/>
      <c r="L23" s="1"/>
    </row>
    <row r="24" spans="1:12" ht="15" customHeight="1" x14ac:dyDescent="0.25">
      <c r="A24" s="16"/>
      <c r="B24" s="55"/>
      <c r="C24" s="16"/>
      <c r="D24" s="16"/>
      <c r="E24" s="4"/>
      <c r="F24" s="32" t="s">
        <v>295</v>
      </c>
      <c r="J24" s="4"/>
    </row>
    <row r="25" spans="1:12" ht="15" customHeight="1" x14ac:dyDescent="0.25">
      <c r="A25" s="44"/>
      <c r="B25" s="44"/>
      <c r="C25" s="43"/>
      <c r="D25" s="50"/>
      <c r="E25" s="4"/>
      <c r="F25" s="23"/>
      <c r="G25" s="23"/>
      <c r="H25" s="23"/>
      <c r="I25" s="23"/>
      <c r="J25" s="4"/>
    </row>
    <row r="26" spans="1:12" x14ac:dyDescent="0.25">
      <c r="A26" s="38"/>
      <c r="B26" s="39"/>
      <c r="C26" s="11"/>
      <c r="D26" s="56"/>
      <c r="E26" s="4"/>
      <c r="G26" s="4"/>
      <c r="H26" s="4"/>
      <c r="I26" s="4"/>
      <c r="J26" s="4"/>
    </row>
    <row r="27" spans="1:12" x14ac:dyDescent="0.25">
      <c r="A27" s="38"/>
      <c r="B27" s="39"/>
      <c r="C27" s="11"/>
      <c r="D27" s="56"/>
      <c r="E27" s="4"/>
      <c r="F27" s="4"/>
      <c r="G27" s="4"/>
      <c r="H27" s="4"/>
      <c r="I27" s="4"/>
      <c r="J27" s="4"/>
    </row>
    <row r="28" spans="1:12" x14ac:dyDescent="0.25">
      <c r="A28" s="38"/>
      <c r="B28" s="39"/>
      <c r="C28" s="11"/>
      <c r="D28" s="56"/>
      <c r="E28" s="4"/>
      <c r="F28" s="4"/>
      <c r="G28" s="4"/>
      <c r="H28" s="4"/>
      <c r="I28" s="4"/>
      <c r="J28" s="4"/>
    </row>
    <row r="29" spans="1:12" x14ac:dyDescent="0.25">
      <c r="A29" s="38"/>
      <c r="B29" s="39"/>
      <c r="C29" s="11"/>
      <c r="D29" s="56"/>
      <c r="E29" s="4"/>
      <c r="F29" s="4"/>
      <c r="G29" s="4"/>
      <c r="H29" s="4"/>
      <c r="I29" s="4"/>
      <c r="J29" s="4"/>
    </row>
    <row r="30" spans="1:12" x14ac:dyDescent="0.25">
      <c r="A30" s="38"/>
      <c r="B30" s="39"/>
      <c r="C30" s="11"/>
      <c r="D30" s="56"/>
    </row>
    <row r="31" spans="1:12" x14ac:dyDescent="0.25">
      <c r="A31" s="38"/>
      <c r="B31" s="39"/>
      <c r="C31" s="11"/>
      <c r="D31" s="56"/>
    </row>
    <row r="32" spans="1:12" x14ac:dyDescent="0.25">
      <c r="A32" s="38"/>
      <c r="B32" s="39"/>
      <c r="C32" s="11"/>
      <c r="D32" s="56"/>
    </row>
    <row r="33" spans="1:4" x14ac:dyDescent="0.25">
      <c r="A33" s="38"/>
      <c r="B33" s="39"/>
      <c r="C33" s="11"/>
      <c r="D33" s="56"/>
    </row>
    <row r="34" spans="1:4" x14ac:dyDescent="0.25">
      <c r="A34" s="38"/>
      <c r="B34" s="39"/>
      <c r="C34" s="11"/>
      <c r="D34" s="56"/>
    </row>
    <row r="35" spans="1:4" x14ac:dyDescent="0.25">
      <c r="A35" s="38"/>
      <c r="B35" s="39"/>
      <c r="C35" s="11"/>
      <c r="D35" s="56"/>
    </row>
    <row r="36" spans="1:4" x14ac:dyDescent="0.25">
      <c r="A36" s="38"/>
      <c r="B36" s="39"/>
      <c r="C36" s="11"/>
      <c r="D36" s="56"/>
    </row>
    <row r="37" spans="1:4" x14ac:dyDescent="0.25">
      <c r="A37" s="38"/>
      <c r="B37" s="39"/>
      <c r="C37" s="11"/>
      <c r="D37" s="56"/>
    </row>
    <row r="38" spans="1:4" x14ac:dyDescent="0.25">
      <c r="A38" s="37"/>
      <c r="B38" s="37"/>
      <c r="C38" s="37"/>
      <c r="D38" s="37"/>
    </row>
    <row r="39" spans="1:4" x14ac:dyDescent="0.25">
      <c r="A39" s="16"/>
      <c r="B39" s="54"/>
      <c r="C39" s="37"/>
      <c r="D39" s="37"/>
    </row>
    <row r="40" spans="1:4" x14ac:dyDescent="0.25">
      <c r="A40" s="16"/>
      <c r="B40" s="54"/>
      <c r="C40" s="37"/>
      <c r="D40" s="37"/>
    </row>
    <row r="41" spans="1:4" x14ac:dyDescent="0.25">
      <c r="A41" s="37"/>
      <c r="B41" s="37"/>
      <c r="C41" s="37"/>
      <c r="D41" s="37"/>
    </row>
    <row r="42" spans="1:4" x14ac:dyDescent="0.25">
      <c r="A42" s="37"/>
      <c r="B42" s="37"/>
      <c r="C42" s="37"/>
      <c r="D42" s="37"/>
    </row>
    <row r="43" spans="1:4" x14ac:dyDescent="0.25">
      <c r="A43" s="37"/>
      <c r="B43" s="37"/>
      <c r="C43" s="43"/>
      <c r="D43" s="50"/>
    </row>
    <row r="44" spans="1:4" x14ac:dyDescent="0.25">
      <c r="A44" s="51"/>
      <c r="B44" s="52"/>
      <c r="C44" s="52"/>
      <c r="D44" s="52"/>
    </row>
    <row r="45" spans="1:4" x14ac:dyDescent="0.25">
      <c r="A45" s="51"/>
      <c r="B45" s="52"/>
      <c r="C45" s="52"/>
      <c r="D45" s="52"/>
    </row>
    <row r="46" spans="1:4" x14ac:dyDescent="0.25">
      <c r="A46" s="51"/>
      <c r="B46" s="52"/>
      <c r="C46" s="52"/>
      <c r="D46" s="52"/>
    </row>
    <row r="47" spans="1:4" x14ac:dyDescent="0.25">
      <c r="A47" s="51"/>
      <c r="B47" s="52"/>
      <c r="C47" s="52"/>
      <c r="D47" s="52"/>
    </row>
    <row r="48" spans="1:4" x14ac:dyDescent="0.25">
      <c r="A48" s="51"/>
      <c r="B48" s="52"/>
      <c r="C48" s="52"/>
      <c r="D48" s="52"/>
    </row>
    <row r="49" spans="1:4" x14ac:dyDescent="0.25">
      <c r="A49" s="51"/>
      <c r="B49" s="52"/>
      <c r="C49" s="52"/>
      <c r="D49" s="52"/>
    </row>
    <row r="50" spans="1:4" x14ac:dyDescent="0.25">
      <c r="A50" s="51"/>
      <c r="B50" s="52"/>
      <c r="C50" s="52"/>
      <c r="D50" s="52"/>
    </row>
    <row r="51" spans="1:4" x14ac:dyDescent="0.25">
      <c r="A51" s="51"/>
      <c r="B51" s="52"/>
      <c r="C51" s="52"/>
      <c r="D51" s="52"/>
    </row>
    <row r="52" spans="1:4" x14ac:dyDescent="0.25">
      <c r="A52" s="51"/>
      <c r="B52" s="52"/>
      <c r="C52" s="52"/>
      <c r="D52" s="52"/>
    </row>
    <row r="53" spans="1:4" x14ac:dyDescent="0.25">
      <c r="A53" s="51"/>
      <c r="B53" s="52"/>
      <c r="C53" s="52"/>
      <c r="D53" s="52"/>
    </row>
    <row r="54" spans="1:4" x14ac:dyDescent="0.25">
      <c r="A54" s="51"/>
      <c r="B54" s="52"/>
      <c r="C54" s="52"/>
      <c r="D54" s="52"/>
    </row>
    <row r="55" spans="1:4" x14ac:dyDescent="0.25">
      <c r="A55" s="51"/>
      <c r="B55" s="52"/>
      <c r="C55" s="52"/>
      <c r="D55" s="52"/>
    </row>
    <row r="56" spans="1:4" x14ac:dyDescent="0.25">
      <c r="A56" s="37"/>
      <c r="B56" s="37"/>
      <c r="C56" s="37"/>
      <c r="D56" s="37"/>
    </row>
    <row r="57" spans="1:4" x14ac:dyDescent="0.25">
      <c r="A57" s="51"/>
      <c r="B57" s="53"/>
      <c r="C57" s="37"/>
      <c r="D57" s="37"/>
    </row>
    <row r="58" spans="1:4" x14ac:dyDescent="0.25">
      <c r="A58" s="51"/>
      <c r="B58" s="53"/>
      <c r="C58" s="37"/>
      <c r="D58" s="37"/>
    </row>
    <row r="59" spans="1:4" x14ac:dyDescent="0.25">
      <c r="A59" s="37"/>
      <c r="B59" s="37"/>
      <c r="C59" s="37"/>
      <c r="D59" s="37"/>
    </row>
  </sheetData>
  <pageMargins left="0.7" right="0.7" top="0.75" bottom="0.75" header="0.3" footer="0.3"/>
  <pageSetup scale="82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5" x14ac:dyDescent="0.25"/>
  <cols>
    <col min="1" max="1" width="12.7109375" customWidth="1"/>
    <col min="3" max="4" width="11.42578125" customWidth="1"/>
    <col min="6" max="7" width="9.140625" style="2"/>
    <col min="8" max="8" width="16.7109375" style="2" customWidth="1"/>
    <col min="9" max="9" width="53.28515625" style="2" customWidth="1"/>
  </cols>
  <sheetData>
    <row r="1" spans="1:9" ht="15" customHeight="1" x14ac:dyDescent="0.25">
      <c r="A1" s="4" t="s">
        <v>268</v>
      </c>
      <c r="E1" s="4"/>
    </row>
    <row r="2" spans="1:9" ht="15" customHeight="1" x14ac:dyDescent="0.25">
      <c r="E2" s="4"/>
    </row>
    <row r="3" spans="1:9" ht="15" customHeight="1" x14ac:dyDescent="0.25">
      <c r="A3" t="s">
        <v>238</v>
      </c>
      <c r="C3" t="s">
        <v>243</v>
      </c>
      <c r="E3" s="4"/>
    </row>
    <row r="4" spans="1:9" ht="15" customHeight="1" x14ac:dyDescent="0.25">
      <c r="E4" s="4"/>
    </row>
    <row r="5" spans="1:9" ht="15" customHeight="1" x14ac:dyDescent="0.25">
      <c r="A5" s="4"/>
      <c r="B5" s="4"/>
      <c r="C5" s="4"/>
      <c r="D5" s="37"/>
      <c r="E5" s="4"/>
    </row>
    <row r="6" spans="1:9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</row>
    <row r="7" spans="1:9" ht="15" customHeight="1" x14ac:dyDescent="0.25">
      <c r="A7" s="9" t="s">
        <v>0</v>
      </c>
      <c r="B7" s="10">
        <f>('Bow NH3A'!B10+'Chichester NH28'!B10+'Claremont NH12'!B10+'Concord NH106'!B10+'Concord US3'!B10+'Dover DPR'!B10+'Durham US4'!B10+'Hampton US1'!B10+'Lebanon NH120'!B10+'Lee NH125'!B10+'Marlborough NH12'!B10+'Merrimack US3'!B10+'Newport NH10'!B10+'N Hampton US1'!B10+'Temple NH101'!B10+'Windham NH28'!B10)/16</f>
        <v>11430.8125</v>
      </c>
      <c r="C7" s="11">
        <f>B$20/B7</f>
        <v>1.1230872240417438</v>
      </c>
      <c r="D7" s="11">
        <f>B$21/B7</f>
        <v>1.2261814284855079</v>
      </c>
      <c r="E7" s="4"/>
      <c r="F7" s="2" t="s">
        <v>99</v>
      </c>
      <c r="G7" s="2" t="s">
        <v>102</v>
      </c>
      <c r="H7" s="2" t="s">
        <v>103</v>
      </c>
      <c r="I7" s="2" t="s">
        <v>143</v>
      </c>
    </row>
    <row r="8" spans="1:9" ht="15" customHeight="1" x14ac:dyDescent="0.25">
      <c r="A8" s="9" t="s">
        <v>1</v>
      </c>
      <c r="B8" s="10">
        <f>('Bow NH3A'!B11+'Chichester NH28'!B11+'Claremont NH12'!B11+'Concord NH106'!B11+'Concord US3'!B11+'Dover DPR'!B11+'Durham US4'!B11+'Hampton US1'!B11+'Lebanon NH120'!B11+'Lee NH125'!B11+'Marlborough NH12'!B11+'Merrimack US3'!B11+'Newport NH10'!B11+'N Hampton US1'!B11+'Temple NH101'!B11+'Windham NH28'!B11)/16</f>
        <v>11848.125</v>
      </c>
      <c r="C8" s="11">
        <f t="shared" ref="C8:C18" si="0">B$20/B8</f>
        <v>1.0835300504650875</v>
      </c>
      <c r="D8" s="11">
        <f t="shared" ref="D8:D18" si="1">B$21/B8</f>
        <v>1.1829930896238856</v>
      </c>
      <c r="E8" s="4"/>
      <c r="F8" s="23" t="s">
        <v>99</v>
      </c>
      <c r="G8" s="23" t="s">
        <v>104</v>
      </c>
      <c r="H8" s="23" t="s">
        <v>13</v>
      </c>
      <c r="I8" s="23" t="s">
        <v>153</v>
      </c>
    </row>
    <row r="9" spans="1:9" ht="15" customHeight="1" x14ac:dyDescent="0.25">
      <c r="A9" s="9" t="s">
        <v>2</v>
      </c>
      <c r="B9" s="10">
        <f>('Bow NH3A'!B12+'Chichester NH28'!B12+'Claremont NH12'!B12+'Concord NH106'!B12+'Concord US3'!B12+'Dover DPR'!B12+'Durham US4'!B12+'Hampton US1'!B12+'Lebanon NH120'!B12+'Lee NH125'!B12+'Marlborough NH12'!B12+'Merrimack US3'!B12+'Newport NH10'!B12+'N Hampton US1'!B12+'Temple NH101'!B12+'Windham NH28'!B12)/16</f>
        <v>12141.0625</v>
      </c>
      <c r="C9" s="11">
        <f t="shared" si="0"/>
        <v>1.057386820895343</v>
      </c>
      <c r="D9" s="11">
        <f t="shared" si="1"/>
        <v>1.1544500326886546</v>
      </c>
      <c r="E9" s="4"/>
      <c r="F9" s="23" t="s">
        <v>99</v>
      </c>
      <c r="G9" s="23" t="s">
        <v>105</v>
      </c>
      <c r="H9" s="23" t="s">
        <v>106</v>
      </c>
      <c r="I9" s="23" t="s">
        <v>156</v>
      </c>
    </row>
    <row r="10" spans="1:9" ht="15" customHeight="1" x14ac:dyDescent="0.25">
      <c r="A10" s="9" t="s">
        <v>3</v>
      </c>
      <c r="B10" s="10">
        <f>('Bow NH3A'!B13+'Chichester NH28'!B13+'Claremont NH12'!B13+'Concord NH106'!B13+'Concord US3'!B13+'Dover DPR'!B13+'Durham US4'!B13+'Hampton US1'!B13+'Lebanon NH120'!B13+'Lee NH125'!B13+'Marlborough NH12'!B13+'Merrimack US3'!B13+'Newport NH10'!B13+'N Hampton US1'!B13+'Temple NH101'!B13+'Windham NH28'!B13)/16</f>
        <v>12860.25</v>
      </c>
      <c r="C10" s="11">
        <f t="shared" si="0"/>
        <v>0.99825427026431568</v>
      </c>
      <c r="D10" s="11">
        <f t="shared" si="1"/>
        <v>1.0898893878423825</v>
      </c>
      <c r="E10" s="4"/>
      <c r="F10" s="23" t="s">
        <v>99</v>
      </c>
      <c r="G10" s="23" t="s">
        <v>107</v>
      </c>
      <c r="H10" s="23" t="s">
        <v>56</v>
      </c>
      <c r="I10" s="23" t="s">
        <v>262</v>
      </c>
    </row>
    <row r="11" spans="1:9" ht="15" customHeight="1" x14ac:dyDescent="0.25">
      <c r="A11" s="9" t="s">
        <v>4</v>
      </c>
      <c r="B11" s="10">
        <f>('Bow NH3A'!B14+'Chichester NH28'!B14+'Claremont NH12'!B14+'Concord NH106'!B14+'Concord US3'!B14+'Dover DPR'!B14+'Durham US4'!B14+'Hampton US1'!B14+'Lebanon NH120'!B14+'Lee NH125'!B14+'Marlborough NH12'!B14+'Merrimack US3'!B14+'Newport NH10'!B14+'N Hampton US1'!B14+'Temple NH101'!B14+'Windham NH28'!B14)/16</f>
        <v>13551.25</v>
      </c>
      <c r="C11" s="11">
        <f t="shared" si="0"/>
        <v>0.94735168188666474</v>
      </c>
      <c r="D11" s="11">
        <f t="shared" si="1"/>
        <v>1.0343141776588876</v>
      </c>
      <c r="E11" s="4"/>
      <c r="F11" s="23" t="s">
        <v>99</v>
      </c>
      <c r="G11" s="23" t="s">
        <v>108</v>
      </c>
      <c r="H11" s="23" t="s">
        <v>56</v>
      </c>
      <c r="I11" s="23" t="s">
        <v>158</v>
      </c>
    </row>
    <row r="12" spans="1:9" ht="15" customHeight="1" x14ac:dyDescent="0.25">
      <c r="A12" s="9" t="s">
        <v>5</v>
      </c>
      <c r="B12" s="10">
        <f>('Bow NH3A'!B15+'Chichester NH28'!B15+'Claremont NH12'!B15+'Concord NH106'!B15+'Concord US3'!B15+'Dover DPR'!B15+'Durham US4'!B15+'Hampton US1'!B15+'Lebanon NH120'!B15+'Lee NH125'!B15+'Marlborough NH12'!B15+'Merrimack US3'!B15+'Newport NH10'!B15+'N Hampton US1'!B15+'Temple NH101'!B15+'Windham NH28'!B15)/16</f>
        <v>13785.125</v>
      </c>
      <c r="C12" s="11">
        <f t="shared" si="0"/>
        <v>0.93127914902234588</v>
      </c>
      <c r="D12" s="11">
        <f t="shared" si="1"/>
        <v>1.0167662607339434</v>
      </c>
      <c r="E12" s="4"/>
      <c r="F12" s="23" t="s">
        <v>99</v>
      </c>
      <c r="G12" s="23" t="s">
        <v>109</v>
      </c>
      <c r="H12" s="23" t="s">
        <v>60</v>
      </c>
      <c r="I12" s="23" t="s">
        <v>159</v>
      </c>
    </row>
    <row r="13" spans="1:9" ht="15" customHeight="1" x14ac:dyDescent="0.25">
      <c r="A13" s="9" t="s">
        <v>6</v>
      </c>
      <c r="B13" s="10">
        <f>('Bow NH3A'!B16+'Chichester NH28'!B16+'Claremont NH12'!B16+'Concord NH106'!B16+'Concord US3'!B16+'Dover DPR'!B16+'Durham US4'!B16+'Hampton US1'!B16+'Lebanon NH120'!B16+'Lee NH125'!B16+'Marlborough NH12'!B16+'Merrimack US3'!B16+'Newport NH10'!B16+'N Hampton US1'!B16+'Temple NH101'!B16+'Windham NH28'!B16)/16</f>
        <v>13941.6875</v>
      </c>
      <c r="C13" s="11">
        <f t="shared" si="0"/>
        <v>0.92082106123571239</v>
      </c>
      <c r="D13" s="11">
        <f t="shared" si="1"/>
        <v>1.0053481689357906</v>
      </c>
      <c r="E13" s="4"/>
      <c r="F13" s="23" t="s">
        <v>99</v>
      </c>
      <c r="G13" s="23" t="s">
        <v>110</v>
      </c>
      <c r="H13" s="23" t="s">
        <v>111</v>
      </c>
      <c r="I13" s="23" t="s">
        <v>162</v>
      </c>
    </row>
    <row r="14" spans="1:9" ht="15" customHeight="1" x14ac:dyDescent="0.25">
      <c r="A14" s="9" t="s">
        <v>7</v>
      </c>
      <c r="B14" s="10">
        <f>('Bow NH3A'!B17+'Chichester NH28'!B17+'Claremont NH12'!B17+'Concord NH106'!B17+'Concord US3'!B17+'Dover DPR'!B17+'Durham US4'!B17+'Hampton US1'!B17+'Lebanon NH120'!B17+'Lee NH125'!B17+'Marlborough NH12'!B17+'Merrimack US3'!B17+'Newport NH10'!B17+'N Hampton US1'!B17+'Temple NH101'!B17+'Windham NH28'!B17)/16</f>
        <v>14016.25</v>
      </c>
      <c r="C14" s="11">
        <f t="shared" si="0"/>
        <v>0.91592255269181599</v>
      </c>
      <c r="D14" s="11">
        <f t="shared" si="1"/>
        <v>1</v>
      </c>
      <c r="E14" s="4"/>
      <c r="F14" s="23" t="s">
        <v>99</v>
      </c>
      <c r="G14" s="23" t="s">
        <v>112</v>
      </c>
      <c r="H14" s="23" t="s">
        <v>39</v>
      </c>
      <c r="I14" s="23" t="s">
        <v>168</v>
      </c>
    </row>
    <row r="15" spans="1:9" ht="15" customHeight="1" x14ac:dyDescent="0.25">
      <c r="A15" s="9" t="s">
        <v>8</v>
      </c>
      <c r="B15" s="10">
        <f>('Bow NH3A'!B18+'Chichester NH28'!B18+'Claremont NH12'!B18+'Concord NH106'!B18+'Concord US3'!B18+'Dover DPR'!B18+'Durham US4'!B18+'Hampton US1'!B18+'Lebanon NH120'!B18+'Lee NH125'!B18+'Marlborough NH12'!B18+'Merrimack US3'!B18+'Newport NH10'!B18+'N Hampton US1'!B18+'Temple NH101'!B18+'Windham NH28'!B18)/16</f>
        <v>13379.375</v>
      </c>
      <c r="C15" s="11">
        <f t="shared" si="0"/>
        <v>0.95952161286806492</v>
      </c>
      <c r="D15" s="11">
        <f t="shared" si="1"/>
        <v>1.0476012519269398</v>
      </c>
      <c r="E15" s="4"/>
      <c r="F15" s="31" t="s">
        <v>99</v>
      </c>
      <c r="G15" s="31" t="s">
        <v>113</v>
      </c>
      <c r="H15" s="31" t="s">
        <v>292</v>
      </c>
      <c r="I15" s="31" t="s">
        <v>171</v>
      </c>
    </row>
    <row r="16" spans="1:9" ht="15" customHeight="1" x14ac:dyDescent="0.25">
      <c r="A16" s="9" t="s">
        <v>9</v>
      </c>
      <c r="B16" s="10">
        <f>('Bow NH3A'!B19+'Chichester NH28'!B19+'Claremont NH12'!B19+'Concord NH106'!B19+'Concord US3'!B19+'Dover DPR'!B19+'Durham US4'!B19+'Hampton US1'!B19+'Lebanon NH120'!B19+'Lee NH125'!B19+'Marlborough NH12'!B19+'Merrimack US3'!B19+'Newport NH10'!B19+'N Hampton US1'!B19+'Temple NH101'!B19+'Windham NH28'!B19)/16</f>
        <v>13338.71875</v>
      </c>
      <c r="C16" s="11">
        <f t="shared" si="0"/>
        <v>0.9624462228927847</v>
      </c>
      <c r="D16" s="11">
        <f t="shared" si="1"/>
        <v>1.0507943276036165</v>
      </c>
      <c r="E16" s="4"/>
      <c r="F16" s="23" t="s">
        <v>99</v>
      </c>
      <c r="G16" s="23" t="s">
        <v>114</v>
      </c>
      <c r="H16" s="23" t="s">
        <v>68</v>
      </c>
      <c r="I16" s="23" t="str">
        <f>'Lebanon NH120'!B5</f>
        <v>NH 120 1 mile south of Hanover TL (south of Lahaye Dr)</v>
      </c>
    </row>
    <row r="17" spans="1:9" ht="15" customHeight="1" x14ac:dyDescent="0.25">
      <c r="A17" s="9" t="s">
        <v>10</v>
      </c>
      <c r="B17" s="10">
        <f>('Bow NH3A'!B20+'Chichester NH28'!B20+'Claremont NH12'!B20+'Concord NH106'!B20+'Concord US3'!B20+'Dover DPR'!B20+'Durham US4'!B20+'Hampton US1'!B20+'Lebanon NH120'!B20+'Lee NH125'!B20+'Marlborough NH12'!B20+'Merrimack US3'!B20+'Newport NH10'!B20+'N Hampton US1'!B20+'Temple NH101'!B20+'Windham NH28'!B20)/16</f>
        <v>12264.8125</v>
      </c>
      <c r="C17" s="11">
        <f t="shared" si="0"/>
        <v>1.0467179566884259</v>
      </c>
      <c r="D17" s="11">
        <f t="shared" si="1"/>
        <v>1.1428018161712623</v>
      </c>
      <c r="E17" s="4"/>
      <c r="F17" s="23" t="s">
        <v>99</v>
      </c>
      <c r="G17" s="23" t="s">
        <v>115</v>
      </c>
      <c r="H17" s="23" t="s">
        <v>116</v>
      </c>
      <c r="I17" s="23" t="s">
        <v>182</v>
      </c>
    </row>
    <row r="18" spans="1:9" ht="15" customHeight="1" x14ac:dyDescent="0.25">
      <c r="A18" s="9" t="s">
        <v>11</v>
      </c>
      <c r="B18" s="10">
        <f>('Bow NH3A'!B21+'Chichester NH28'!B21+'Claremont NH12'!B21+'Concord NH106'!B21+'Concord US3'!B21+'Dover DPR'!B21+'Durham US4'!B21+'Hampton US1'!B21+'Lebanon NH120'!B21+'Lee NH125'!B21+'Marlborough NH12'!B21+'Merrimack US3'!B21+'Newport NH10'!B21+'N Hampton US1'!B21+'Temple NH101'!B21+'Windham NH28'!B21)/16</f>
        <v>11496.125</v>
      </c>
      <c r="C18" s="11">
        <f t="shared" si="0"/>
        <v>1.1167066710884463</v>
      </c>
      <c r="D18" s="11">
        <f t="shared" si="1"/>
        <v>1.2192151703291327</v>
      </c>
      <c r="E18" s="4"/>
      <c r="F18" s="23" t="s">
        <v>99</v>
      </c>
      <c r="G18" s="23" t="s">
        <v>117</v>
      </c>
      <c r="H18" s="23" t="s">
        <v>118</v>
      </c>
      <c r="I18" s="23" t="s">
        <v>192</v>
      </c>
    </row>
    <row r="19" spans="1:9" ht="15" customHeight="1" x14ac:dyDescent="0.25">
      <c r="A19" s="16"/>
      <c r="B19" s="16"/>
      <c r="C19" s="16"/>
      <c r="D19" s="16"/>
      <c r="E19" s="4"/>
      <c r="F19" s="23" t="s">
        <v>99</v>
      </c>
      <c r="G19" s="23" t="s">
        <v>119</v>
      </c>
      <c r="H19" s="23" t="s">
        <v>120</v>
      </c>
      <c r="I19" s="23" t="s">
        <v>197</v>
      </c>
    </row>
    <row r="20" spans="1:9" ht="15" customHeight="1" x14ac:dyDescent="0.25">
      <c r="A20" s="4" t="s">
        <v>235</v>
      </c>
      <c r="B20" s="6">
        <f>AVERAGE(B7:B18)</f>
        <v>12837.799479166666</v>
      </c>
      <c r="C20" s="16"/>
      <c r="D20" s="16"/>
      <c r="E20" s="4"/>
      <c r="F20" s="31" t="s">
        <v>99</v>
      </c>
      <c r="G20" s="31" t="s">
        <v>121</v>
      </c>
      <c r="H20" s="31" t="s">
        <v>293</v>
      </c>
      <c r="I20" s="31" t="s">
        <v>248</v>
      </c>
    </row>
    <row r="21" spans="1:9" ht="15" customHeight="1" x14ac:dyDescent="0.25">
      <c r="A21" s="4" t="s">
        <v>234</v>
      </c>
      <c r="B21" s="6">
        <f>MAX(B7:B18)</f>
        <v>14016.25</v>
      </c>
      <c r="C21" s="4"/>
      <c r="D21" s="4"/>
      <c r="E21" s="4"/>
      <c r="F21" s="31" t="s">
        <v>99</v>
      </c>
      <c r="G21" s="31" t="s">
        <v>122</v>
      </c>
      <c r="H21" s="31" t="s">
        <v>294</v>
      </c>
      <c r="I21" s="31" t="s">
        <v>200</v>
      </c>
    </row>
    <row r="22" spans="1:9" ht="15" customHeight="1" x14ac:dyDescent="0.25">
      <c r="A22" s="4"/>
      <c r="B22" s="4"/>
      <c r="C22" s="4"/>
      <c r="D22" s="4"/>
      <c r="E22" s="4"/>
      <c r="F22" s="23" t="s">
        <v>99</v>
      </c>
      <c r="G22" s="23" t="s">
        <v>123</v>
      </c>
      <c r="H22" s="23" t="s">
        <v>124</v>
      </c>
      <c r="I22" s="23" t="s">
        <v>247</v>
      </c>
    </row>
    <row r="23" spans="1:9" ht="15" customHeight="1" x14ac:dyDescent="0.25">
      <c r="A23" s="4"/>
      <c r="B23" s="21"/>
      <c r="C23" s="4"/>
      <c r="D23" s="4"/>
      <c r="E23" s="4"/>
      <c r="F23" s="23" t="s">
        <v>99</v>
      </c>
      <c r="G23" s="23" t="s">
        <v>125</v>
      </c>
      <c r="H23" s="23" t="s">
        <v>126</v>
      </c>
      <c r="I23" s="23" t="s">
        <v>204</v>
      </c>
    </row>
    <row r="24" spans="1:9" ht="15" customHeight="1" x14ac:dyDescent="0.25">
      <c r="A24" s="4"/>
      <c r="B24" s="21"/>
      <c r="C24" s="4"/>
      <c r="D24" s="4"/>
      <c r="E24" s="4"/>
      <c r="F24" s="31" t="s">
        <v>99</v>
      </c>
      <c r="G24" s="31" t="s">
        <v>127</v>
      </c>
      <c r="H24" s="31" t="s">
        <v>291</v>
      </c>
      <c r="I24" s="31" t="s">
        <v>265</v>
      </c>
    </row>
    <row r="25" spans="1:9" ht="15" customHeight="1" x14ac:dyDescent="0.25">
      <c r="A25" s="4"/>
      <c r="B25" s="21"/>
      <c r="C25" s="4"/>
      <c r="D25" s="4"/>
      <c r="E25" s="4"/>
      <c r="F25" s="23" t="s">
        <v>99</v>
      </c>
      <c r="G25" s="23" t="s">
        <v>128</v>
      </c>
      <c r="H25" s="23" t="s">
        <v>129</v>
      </c>
      <c r="I25" s="23" t="s">
        <v>222</v>
      </c>
    </row>
    <row r="26" spans="1:9" ht="15" customHeight="1" x14ac:dyDescent="0.25">
      <c r="D26" s="4"/>
      <c r="E26" s="4"/>
      <c r="F26" s="23" t="s">
        <v>99</v>
      </c>
      <c r="G26" s="23" t="s">
        <v>130</v>
      </c>
      <c r="H26" s="23" t="s">
        <v>78</v>
      </c>
      <c r="I26" s="23" t="s">
        <v>227</v>
      </c>
    </row>
    <row r="27" spans="1:9" x14ac:dyDescent="0.25">
      <c r="D27" s="4"/>
      <c r="E27" s="4"/>
      <c r="F27" s="23"/>
      <c r="G27" s="23"/>
      <c r="H27" s="23"/>
      <c r="I27" s="23"/>
    </row>
    <row r="28" spans="1:9" x14ac:dyDescent="0.25">
      <c r="A28" s="37"/>
      <c r="B28" s="37"/>
      <c r="C28" s="37"/>
      <c r="D28" s="16"/>
      <c r="E28" s="4"/>
      <c r="F28" s="32" t="s">
        <v>295</v>
      </c>
    </row>
    <row r="29" spans="1:9" x14ac:dyDescent="0.25">
      <c r="A29" s="44"/>
      <c r="B29" s="44"/>
      <c r="C29" s="43"/>
      <c r="D29" s="50"/>
      <c r="E29" s="4"/>
    </row>
    <row r="30" spans="1:9" x14ac:dyDescent="0.25">
      <c r="A30" s="38"/>
      <c r="B30" s="39"/>
      <c r="C30" s="11"/>
      <c r="D30" s="56"/>
      <c r="E30" s="4"/>
    </row>
    <row r="31" spans="1:9" x14ac:dyDescent="0.25">
      <c r="A31" s="38"/>
      <c r="B31" s="39"/>
      <c r="C31" s="11"/>
      <c r="D31" s="56"/>
      <c r="E31" s="4"/>
    </row>
    <row r="32" spans="1:9" x14ac:dyDescent="0.25">
      <c r="A32" s="38"/>
      <c r="B32" s="39"/>
      <c r="C32" s="11"/>
      <c r="D32" s="56"/>
      <c r="E32" s="4"/>
    </row>
    <row r="33" spans="1:5" x14ac:dyDescent="0.25">
      <c r="A33" s="38"/>
      <c r="B33" s="39"/>
      <c r="C33" s="11"/>
      <c r="D33" s="56"/>
      <c r="E33" s="4"/>
    </row>
    <row r="34" spans="1:5" x14ac:dyDescent="0.25">
      <c r="A34" s="38"/>
      <c r="B34" s="39"/>
      <c r="C34" s="11"/>
      <c r="D34" s="56"/>
      <c r="E34" s="4"/>
    </row>
    <row r="35" spans="1:5" x14ac:dyDescent="0.25">
      <c r="A35" s="38"/>
      <c r="B35" s="39"/>
      <c r="C35" s="11"/>
      <c r="D35" s="56"/>
      <c r="E35" s="4"/>
    </row>
    <row r="36" spans="1:5" x14ac:dyDescent="0.25">
      <c r="A36" s="38"/>
      <c r="B36" s="39"/>
      <c r="C36" s="11"/>
      <c r="D36" s="56"/>
      <c r="E36" s="4"/>
    </row>
    <row r="37" spans="1:5" x14ac:dyDescent="0.25">
      <c r="A37" s="38"/>
      <c r="B37" s="39"/>
      <c r="C37" s="11"/>
      <c r="D37" s="56"/>
      <c r="E37" s="4"/>
    </row>
    <row r="38" spans="1:5" x14ac:dyDescent="0.25">
      <c r="A38" s="38"/>
      <c r="B38" s="39"/>
      <c r="C38" s="11"/>
      <c r="D38" s="56"/>
    </row>
    <row r="39" spans="1:5" x14ac:dyDescent="0.25">
      <c r="A39" s="38"/>
      <c r="B39" s="39"/>
      <c r="C39" s="11"/>
      <c r="D39" s="56"/>
    </row>
    <row r="40" spans="1:5" x14ac:dyDescent="0.25">
      <c r="A40" s="38"/>
      <c r="B40" s="39"/>
      <c r="C40" s="11"/>
      <c r="D40" s="56"/>
    </row>
    <row r="41" spans="1:5" x14ac:dyDescent="0.25">
      <c r="A41" s="38"/>
      <c r="B41" s="39"/>
      <c r="C41" s="11"/>
      <c r="D41" s="56"/>
    </row>
    <row r="42" spans="1:5" x14ac:dyDescent="0.25">
      <c r="A42" s="37"/>
      <c r="B42" s="37"/>
      <c r="C42" s="37"/>
      <c r="D42" s="37"/>
    </row>
    <row r="43" spans="1:5" x14ac:dyDescent="0.25">
      <c r="A43" s="16"/>
      <c r="B43" s="54"/>
      <c r="C43" s="37"/>
      <c r="D43" s="37"/>
    </row>
    <row r="44" spans="1:5" x14ac:dyDescent="0.25">
      <c r="A44" s="16"/>
      <c r="B44" s="54"/>
      <c r="C44" s="37"/>
      <c r="D44" s="37"/>
    </row>
    <row r="45" spans="1:5" x14ac:dyDescent="0.25">
      <c r="A45" s="37"/>
      <c r="B45" s="37"/>
      <c r="C45" s="37"/>
      <c r="D45" s="37"/>
    </row>
    <row r="46" spans="1:5" x14ac:dyDescent="0.25">
      <c r="A46" s="37"/>
      <c r="B46" s="37"/>
      <c r="C46" s="37"/>
      <c r="D46" s="37"/>
    </row>
    <row r="47" spans="1:5" x14ac:dyDescent="0.25">
      <c r="A47" s="37"/>
      <c r="B47" s="37"/>
      <c r="C47" s="37"/>
      <c r="D47" s="37"/>
    </row>
    <row r="48" spans="1:5" x14ac:dyDescent="0.25">
      <c r="A48" s="37"/>
      <c r="B48" s="37"/>
      <c r="C48" s="43"/>
      <c r="D48" s="50"/>
    </row>
    <row r="49" spans="1:4" x14ac:dyDescent="0.25">
      <c r="A49" s="51"/>
      <c r="B49" s="37"/>
      <c r="C49" s="37"/>
      <c r="D49" s="37"/>
    </row>
    <row r="50" spans="1:4" x14ac:dyDescent="0.25">
      <c r="A50" s="51"/>
      <c r="B50" s="37"/>
      <c r="C50" s="37"/>
      <c r="D50" s="37"/>
    </row>
    <row r="51" spans="1:4" x14ac:dyDescent="0.25">
      <c r="A51" s="51"/>
      <c r="B51" s="37"/>
      <c r="C51" s="37"/>
      <c r="D51" s="37"/>
    </row>
    <row r="52" spans="1:4" x14ac:dyDescent="0.25">
      <c r="A52" s="51"/>
      <c r="B52" s="37"/>
      <c r="C52" s="37"/>
      <c r="D52" s="37"/>
    </row>
    <row r="53" spans="1:4" x14ac:dyDescent="0.25">
      <c r="A53" s="51"/>
      <c r="B53" s="37"/>
      <c r="C53" s="37"/>
      <c r="D53" s="37"/>
    </row>
    <row r="54" spans="1:4" x14ac:dyDescent="0.25">
      <c r="A54" s="51"/>
      <c r="B54" s="37"/>
      <c r="C54" s="37"/>
      <c r="D54" s="37"/>
    </row>
    <row r="55" spans="1:4" x14ac:dyDescent="0.25">
      <c r="A55" s="51"/>
      <c r="B55" s="37"/>
      <c r="C55" s="37"/>
      <c r="D55" s="37"/>
    </row>
    <row r="56" spans="1:4" x14ac:dyDescent="0.25">
      <c r="A56" s="51"/>
      <c r="B56" s="37"/>
      <c r="C56" s="37"/>
      <c r="D56" s="37"/>
    </row>
    <row r="57" spans="1:4" x14ac:dyDescent="0.25">
      <c r="A57" s="51"/>
      <c r="B57" s="37"/>
      <c r="C57" s="37"/>
      <c r="D57" s="37"/>
    </row>
    <row r="58" spans="1:4" x14ac:dyDescent="0.25">
      <c r="A58" s="51"/>
      <c r="B58" s="37"/>
      <c r="C58" s="37"/>
      <c r="D58" s="37"/>
    </row>
    <row r="59" spans="1:4" x14ac:dyDescent="0.25">
      <c r="A59" s="51"/>
      <c r="B59" s="37"/>
      <c r="C59" s="37"/>
      <c r="D59" s="37"/>
    </row>
    <row r="60" spans="1:4" x14ac:dyDescent="0.25">
      <c r="A60" s="51"/>
      <c r="B60" s="37"/>
      <c r="C60" s="37"/>
      <c r="D60" s="37"/>
    </row>
    <row r="61" spans="1:4" x14ac:dyDescent="0.25">
      <c r="A61" s="37"/>
      <c r="B61" s="37"/>
      <c r="C61" s="37"/>
      <c r="D61" s="37"/>
    </row>
    <row r="62" spans="1:4" x14ac:dyDescent="0.25">
      <c r="A62" s="51"/>
      <c r="B62" s="37"/>
      <c r="C62" s="37"/>
      <c r="D62" s="37"/>
    </row>
    <row r="63" spans="1:4" x14ac:dyDescent="0.25">
      <c r="A63" s="51"/>
      <c r="B63" s="37"/>
      <c r="C63" s="37"/>
      <c r="D63" s="37"/>
    </row>
    <row r="64" spans="1:4" x14ac:dyDescent="0.25">
      <c r="A64" s="37"/>
      <c r="B64" s="37"/>
      <c r="C64" s="37"/>
      <c r="D64" s="37"/>
    </row>
  </sheetData>
  <pageMargins left="0.7" right="0.7" top="0.75" bottom="0.75" header="0.3" footer="0.3"/>
  <pageSetup scale="88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defaultRowHeight="15" x14ac:dyDescent="0.25"/>
  <cols>
    <col min="1" max="1" width="12.7109375" customWidth="1"/>
    <col min="3" max="4" width="11.42578125" customWidth="1"/>
    <col min="8" max="8" width="13.42578125" customWidth="1"/>
    <col min="9" max="9" width="55.85546875" customWidth="1"/>
  </cols>
  <sheetData>
    <row r="1" spans="1:9" ht="15" customHeight="1" x14ac:dyDescent="0.25">
      <c r="A1" s="4" t="s">
        <v>268</v>
      </c>
      <c r="E1" s="4"/>
      <c r="F1" s="4"/>
      <c r="G1" s="4"/>
      <c r="H1" s="4"/>
      <c r="I1" s="4"/>
    </row>
    <row r="2" spans="1:9" ht="15" customHeight="1" x14ac:dyDescent="0.25">
      <c r="E2" s="4"/>
      <c r="F2" s="4"/>
      <c r="G2" s="4"/>
      <c r="H2" s="4"/>
      <c r="I2" s="4"/>
    </row>
    <row r="3" spans="1:9" ht="15" customHeight="1" x14ac:dyDescent="0.25">
      <c r="A3" t="s">
        <v>239</v>
      </c>
      <c r="C3" t="s">
        <v>244</v>
      </c>
      <c r="E3" s="4"/>
      <c r="F3" s="4"/>
      <c r="G3" s="4"/>
      <c r="H3" s="4"/>
      <c r="I3" s="4"/>
    </row>
    <row r="4" spans="1:9" ht="15" customHeight="1" x14ac:dyDescent="0.25">
      <c r="E4" s="4"/>
      <c r="F4" s="4"/>
      <c r="G4" s="4"/>
      <c r="H4" s="4"/>
      <c r="I4" s="4"/>
    </row>
    <row r="5" spans="1:9" ht="15" customHeight="1" x14ac:dyDescent="0.25">
      <c r="A5" s="4"/>
      <c r="B5" s="4"/>
      <c r="C5" s="4"/>
      <c r="D5" s="37"/>
      <c r="E5" s="4"/>
      <c r="F5" s="4"/>
      <c r="G5" s="4"/>
      <c r="H5" s="4"/>
      <c r="I5" s="4"/>
    </row>
    <row r="6" spans="1:9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</row>
    <row r="7" spans="1:9" ht="15" customHeight="1" x14ac:dyDescent="0.25">
      <c r="A7" s="9" t="s">
        <v>0</v>
      </c>
      <c r="B7" s="10">
        <f>('Alton NH11'!B10+'Belmont US3'!B10+'Gilford US3'!B10+'Jefferson US2'!B10+'Meredith NH104'!B10+'Tamworth NH25'!B10+'Wolfeboro NH28'!B10)/7</f>
        <v>6878.8571428571431</v>
      </c>
      <c r="C7" s="11">
        <f>B$20/B7</f>
        <v>1.3157639696516583</v>
      </c>
      <c r="D7" s="11">
        <f>B$21/B7</f>
        <v>1.7609237414852965</v>
      </c>
      <c r="E7" s="4"/>
      <c r="F7" s="23" t="s">
        <v>79</v>
      </c>
      <c r="G7" s="23" t="s">
        <v>80</v>
      </c>
      <c r="H7" s="23" t="s">
        <v>81</v>
      </c>
      <c r="I7" s="23" t="s">
        <v>135</v>
      </c>
    </row>
    <row r="8" spans="1:9" ht="15" customHeight="1" x14ac:dyDescent="0.25">
      <c r="A8" s="9" t="s">
        <v>1</v>
      </c>
      <c r="B8" s="10">
        <f>('Alton NH11'!B11+'Belmont US3'!B11+'Gilford US3'!B11+'Jefferson US2'!B11+'Meredith NH104'!B11+'Tamworth NH25'!B11+'Wolfeboro NH28'!B11)/7</f>
        <v>7477</v>
      </c>
      <c r="C8" s="11">
        <f t="shared" ref="C8:C18" si="0">B$20/B8</f>
        <v>1.2105058687912773</v>
      </c>
      <c r="D8" s="11">
        <f t="shared" ref="D8:D18" si="1">B$21/B8</f>
        <v>1.6200538795162307</v>
      </c>
      <c r="E8" s="4"/>
      <c r="F8" s="23" t="s">
        <v>79</v>
      </c>
      <c r="G8" s="23" t="s">
        <v>100</v>
      </c>
      <c r="H8" s="23" t="s">
        <v>101</v>
      </c>
      <c r="I8" s="23" t="s">
        <v>151</v>
      </c>
    </row>
    <row r="9" spans="1:9" ht="15" customHeight="1" x14ac:dyDescent="0.25">
      <c r="A9" s="9" t="s">
        <v>2</v>
      </c>
      <c r="B9" s="10">
        <f>('Alton NH11'!B12+'Belmont US3'!B12+'Gilford US3'!B12+'Jefferson US2'!B12+'Meredith NH104'!B12+'Tamworth NH25'!B12+'Wolfeboro NH28'!B12)/7</f>
        <v>7533.7142857142853</v>
      </c>
      <c r="C9" s="11">
        <f t="shared" si="0"/>
        <v>1.2013931027508089</v>
      </c>
      <c r="D9" s="11">
        <f t="shared" si="1"/>
        <v>1.6078580097087378</v>
      </c>
      <c r="E9" s="4"/>
      <c r="F9" s="23" t="s">
        <v>79</v>
      </c>
      <c r="G9" s="23" t="s">
        <v>82</v>
      </c>
      <c r="H9" s="23" t="s">
        <v>83</v>
      </c>
      <c r="I9" s="23" t="str">
        <f>'Gilford US3'!B5</f>
        <v>US 3/NH 11 1.2 miles north of NH 11A</v>
      </c>
    </row>
    <row r="10" spans="1:9" ht="15" customHeight="1" x14ac:dyDescent="0.25">
      <c r="A10" s="9" t="s">
        <v>3</v>
      </c>
      <c r="B10" s="10">
        <f>('Alton NH11'!B13+'Belmont US3'!B13+'Gilford US3'!B13+'Jefferson US2'!B13+'Meredith NH104'!B13+'Tamworth NH25'!B13+'Wolfeboro NH28'!B13)/7</f>
        <v>7924.7142857142853</v>
      </c>
      <c r="C10" s="11">
        <f t="shared" si="0"/>
        <v>1.1421171861386019</v>
      </c>
      <c r="D10" s="11">
        <f t="shared" si="1"/>
        <v>1.5285273917040723</v>
      </c>
      <c r="E10" s="4"/>
      <c r="F10" s="23" t="s">
        <v>79</v>
      </c>
      <c r="G10" s="23" t="s">
        <v>84</v>
      </c>
      <c r="H10" s="23" t="s">
        <v>85</v>
      </c>
      <c r="I10" s="23" t="str">
        <f>'Jefferson US2'!B5</f>
        <v>US 2 east of NH 115 (east of Carters Cut rd)</v>
      </c>
    </row>
    <row r="11" spans="1:9" ht="15" customHeight="1" x14ac:dyDescent="0.25">
      <c r="A11" s="9" t="s">
        <v>4</v>
      </c>
      <c r="B11" s="10">
        <f>('Alton NH11'!B14+'Belmont US3'!B14+'Gilford US3'!B14+'Jefferson US2'!B14+'Meredith NH104'!B14+'Tamworth NH25'!B14+'Wolfeboro NH28'!B14)/7</f>
        <v>9499.4285714285706</v>
      </c>
      <c r="C11" s="11">
        <f t="shared" si="0"/>
        <v>0.95278914019890915</v>
      </c>
      <c r="D11" s="11">
        <f t="shared" si="1"/>
        <v>1.2751443695861406</v>
      </c>
      <c r="E11" s="4"/>
      <c r="F11" s="23" t="s">
        <v>79</v>
      </c>
      <c r="G11" s="23" t="s">
        <v>86</v>
      </c>
      <c r="H11" s="23" t="s">
        <v>87</v>
      </c>
      <c r="I11" s="23" t="str">
        <f>'Meredith NH104'!B5</f>
        <v>NH 104 west of Chase Rd (by Wickwas Lake)</v>
      </c>
    </row>
    <row r="12" spans="1:9" ht="15" customHeight="1" x14ac:dyDescent="0.25">
      <c r="A12" s="9" t="s">
        <v>5</v>
      </c>
      <c r="B12" s="10">
        <f>('Alton NH11'!B15+'Belmont US3'!B15+'Gilford US3'!B15+'Jefferson US2'!B15+'Meredith NH104'!B15+'Tamworth NH25'!B15+'Wolfeboro NH28'!B15)/7</f>
        <v>11055.285714285714</v>
      </c>
      <c r="C12" s="11">
        <f t="shared" si="0"/>
        <v>0.81869909244016004</v>
      </c>
      <c r="D12" s="11">
        <f t="shared" si="1"/>
        <v>1.0956879062374818</v>
      </c>
      <c r="E12" s="4"/>
      <c r="F12" s="31" t="s">
        <v>79</v>
      </c>
      <c r="G12" s="31" t="s">
        <v>88</v>
      </c>
      <c r="H12" s="31" t="s">
        <v>296</v>
      </c>
      <c r="I12" s="31" t="str">
        <f>'Ossipee NH16'!B5</f>
        <v>NH 16 (White Mtn Hwy) south of Pine River Rd</v>
      </c>
    </row>
    <row r="13" spans="1:9" ht="15" customHeight="1" x14ac:dyDescent="0.25">
      <c r="A13" s="9" t="s">
        <v>6</v>
      </c>
      <c r="B13" s="10">
        <f>('Alton NH11'!B16+'Belmont US3'!B16+'Gilford US3'!B16+'Jefferson US2'!B16+'Meredith NH104'!B16+'Tamworth NH25'!B16+'Wolfeboro NH28'!B16)/7</f>
        <v>12113.142857142857</v>
      </c>
      <c r="C13" s="11">
        <f t="shared" si="0"/>
        <v>0.74720099380444693</v>
      </c>
      <c r="D13" s="11">
        <f t="shared" si="1"/>
        <v>1</v>
      </c>
      <c r="E13" s="4"/>
      <c r="F13" s="23" t="s">
        <v>79</v>
      </c>
      <c r="G13" s="23" t="s">
        <v>89</v>
      </c>
      <c r="H13" s="23" t="s">
        <v>90</v>
      </c>
      <c r="I13" s="23" t="str">
        <f>'Tamworth NH25'!B5</f>
        <v>NH 25/NH 113 east of Lords Hill Rd</v>
      </c>
    </row>
    <row r="14" spans="1:9" ht="15" customHeight="1" x14ac:dyDescent="0.25">
      <c r="A14" s="9" t="s">
        <v>7</v>
      </c>
      <c r="B14" s="10">
        <f>('Alton NH11'!B17+'Belmont US3'!B17+'Gilford US3'!B17+'Jefferson US2'!B17+'Meredith NH104'!B17+'Tamworth NH25'!B17+'Wolfeboro NH28'!B17)/7</f>
        <v>11826.428571428571</v>
      </c>
      <c r="C14" s="11">
        <f t="shared" si="0"/>
        <v>0.76531577781804272</v>
      </c>
      <c r="D14" s="11">
        <f t="shared" si="1"/>
        <v>1.0242435223772424</v>
      </c>
      <c r="E14" s="4"/>
      <c r="F14" s="23" t="s">
        <v>79</v>
      </c>
      <c r="G14" s="23" t="s">
        <v>91</v>
      </c>
      <c r="H14" s="23" t="s">
        <v>92</v>
      </c>
      <c r="I14" s="23" t="str">
        <f>'Wolfeboro NH28'!B5</f>
        <v>NH 28 at Alton TL (south of Drew Hill Rd)</v>
      </c>
    </row>
    <row r="15" spans="1:9" ht="15" customHeight="1" x14ac:dyDescent="0.25">
      <c r="A15" s="9" t="s">
        <v>8</v>
      </c>
      <c r="B15" s="10">
        <f>('Alton NH11'!B18+'Belmont US3'!B18+'Gilford US3'!B18+'Jefferson US2'!B18+'Meredith NH104'!B18+'Tamworth NH25'!B18+'Wolfeboro NH28'!B18)/7</f>
        <v>9896.8571428571431</v>
      </c>
      <c r="C15" s="11">
        <f t="shared" si="0"/>
        <v>0.91452794056795317</v>
      </c>
      <c r="D15" s="11">
        <f t="shared" si="1"/>
        <v>1.2239383354022921</v>
      </c>
      <c r="E15" s="4"/>
      <c r="F15" s="23"/>
      <c r="G15" s="4"/>
      <c r="H15" s="4"/>
      <c r="I15" s="4"/>
    </row>
    <row r="16" spans="1:9" ht="15" customHeight="1" x14ac:dyDescent="0.25">
      <c r="A16" s="9" t="s">
        <v>9</v>
      </c>
      <c r="B16" s="10">
        <f>('Alton NH11'!B19+'Belmont US3'!B19+'Gilford US3'!B19+'Jefferson US2'!B19+'Meredith NH104'!B19+'Tamworth NH25'!B19+'Wolfeboro NH28'!B19)/7</f>
        <v>9371.4285714285706</v>
      </c>
      <c r="C16" s="11">
        <f t="shared" si="0"/>
        <v>0.96580284552845519</v>
      </c>
      <c r="D16" s="11">
        <f t="shared" si="1"/>
        <v>1.2925609756097562</v>
      </c>
      <c r="E16" s="4"/>
      <c r="F16" s="32" t="s">
        <v>295</v>
      </c>
      <c r="G16" s="4"/>
      <c r="H16" s="4"/>
      <c r="I16" s="4"/>
    </row>
    <row r="17" spans="1:9" ht="15" customHeight="1" x14ac:dyDescent="0.25">
      <c r="A17" s="9" t="s">
        <v>10</v>
      </c>
      <c r="B17" s="10">
        <f>('Alton NH11'!B20+'Belmont US3'!B20+'Gilford US3'!B20+'Jefferson US2'!B20+'Meredith NH104'!B20+'Tamworth NH25'!B20+'Wolfeboro NH28'!B20)/7</f>
        <v>7849.8571428571431</v>
      </c>
      <c r="C17" s="11">
        <f t="shared" si="0"/>
        <v>1.1530085473196356</v>
      </c>
      <c r="D17" s="11">
        <f t="shared" si="1"/>
        <v>1.5431036051611493</v>
      </c>
      <c r="E17" s="4"/>
      <c r="F17" s="4"/>
      <c r="G17" s="4"/>
      <c r="H17" s="4"/>
      <c r="I17" s="4"/>
    </row>
    <row r="18" spans="1:9" ht="15" customHeight="1" x14ac:dyDescent="0.25">
      <c r="A18" s="9" t="s">
        <v>11</v>
      </c>
      <c r="B18" s="10">
        <f>('Alton NH11'!B21+'Belmont US3'!B21+'Gilford US3'!B21+'Jefferson US2'!B21+'Meredith NH104'!B21+'Tamworth NH25'!B21+'Wolfeboro NH28'!B21)/7</f>
        <v>7184.7142857142853</v>
      </c>
      <c r="C18" s="11">
        <f t="shared" si="0"/>
        <v>1.2597511913520105</v>
      </c>
      <c r="D18" s="11">
        <f t="shared" si="1"/>
        <v>1.6859602728013841</v>
      </c>
      <c r="E18" s="4"/>
      <c r="F18" s="4"/>
      <c r="G18" s="4"/>
      <c r="H18" s="4"/>
      <c r="I18" s="4"/>
    </row>
    <row r="19" spans="1:9" ht="15" customHeight="1" x14ac:dyDescent="0.25">
      <c r="A19" s="16"/>
      <c r="B19" s="16"/>
      <c r="C19" s="16"/>
      <c r="D19" s="16"/>
      <c r="E19" s="4"/>
      <c r="F19" s="4"/>
      <c r="G19" s="4"/>
      <c r="H19" s="4"/>
      <c r="I19" s="4"/>
    </row>
    <row r="20" spans="1:9" ht="15" customHeight="1" x14ac:dyDescent="0.25">
      <c r="A20" s="4" t="s">
        <v>235</v>
      </c>
      <c r="B20" s="6">
        <f>AVERAGE(B7:B18)</f>
        <v>9050.9523809523798</v>
      </c>
      <c r="C20" s="16"/>
      <c r="D20" s="16"/>
      <c r="E20" s="4"/>
      <c r="F20" s="4"/>
      <c r="G20" s="4"/>
      <c r="H20" s="4"/>
      <c r="I20" s="4"/>
    </row>
    <row r="21" spans="1:9" ht="15" customHeight="1" x14ac:dyDescent="0.25">
      <c r="A21" s="4" t="s">
        <v>234</v>
      </c>
      <c r="B21" s="6">
        <f>MAX(B7:B18)</f>
        <v>12113.142857142857</v>
      </c>
      <c r="C21" s="4"/>
      <c r="D21" s="4"/>
      <c r="E21" s="4"/>
      <c r="F21" s="4"/>
      <c r="G21" s="4"/>
      <c r="H21" s="4"/>
      <c r="I21" s="4"/>
    </row>
    <row r="22" spans="1: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/>
      <c r="B24" s="37"/>
      <c r="C24" s="37"/>
      <c r="D24" s="37"/>
    </row>
    <row r="25" spans="1:9" x14ac:dyDescent="0.25">
      <c r="A25" s="44"/>
      <c r="B25" s="44"/>
      <c r="C25" s="43"/>
      <c r="D25" s="50"/>
    </row>
    <row r="26" spans="1:9" x14ac:dyDescent="0.25">
      <c r="A26" s="38"/>
      <c r="B26" s="39"/>
      <c r="C26" s="11"/>
      <c r="D26" s="56"/>
    </row>
    <row r="27" spans="1:9" x14ac:dyDescent="0.25">
      <c r="A27" s="38"/>
      <c r="B27" s="39"/>
      <c r="C27" s="11"/>
      <c r="D27" s="56"/>
    </row>
    <row r="28" spans="1:9" x14ac:dyDescent="0.25">
      <c r="A28" s="38"/>
      <c r="B28" s="39"/>
      <c r="C28" s="11"/>
      <c r="D28" s="56"/>
    </row>
    <row r="29" spans="1:9" x14ac:dyDescent="0.25">
      <c r="A29" s="38"/>
      <c r="B29" s="39"/>
      <c r="C29" s="11"/>
      <c r="D29" s="56"/>
    </row>
    <row r="30" spans="1:9" x14ac:dyDescent="0.25">
      <c r="A30" s="38"/>
      <c r="B30" s="39"/>
      <c r="C30" s="11"/>
      <c r="D30" s="56"/>
    </row>
    <row r="31" spans="1:9" x14ac:dyDescent="0.25">
      <c r="A31" s="38"/>
      <c r="B31" s="39"/>
      <c r="C31" s="11"/>
      <c r="D31" s="56"/>
    </row>
    <row r="32" spans="1:9" x14ac:dyDescent="0.25">
      <c r="A32" s="38"/>
      <c r="B32" s="39"/>
      <c r="C32" s="11"/>
      <c r="D32" s="56"/>
    </row>
    <row r="33" spans="1:4" x14ac:dyDescent="0.25">
      <c r="A33" s="38"/>
      <c r="B33" s="39"/>
      <c r="C33" s="11"/>
      <c r="D33" s="56"/>
    </row>
    <row r="34" spans="1:4" x14ac:dyDescent="0.25">
      <c r="A34" s="38"/>
      <c r="B34" s="39"/>
      <c r="C34" s="11"/>
      <c r="D34" s="56"/>
    </row>
    <row r="35" spans="1:4" x14ac:dyDescent="0.25">
      <c r="A35" s="38"/>
      <c r="B35" s="39"/>
      <c r="C35" s="11"/>
      <c r="D35" s="56"/>
    </row>
    <row r="36" spans="1:4" x14ac:dyDescent="0.25">
      <c r="A36" s="38"/>
      <c r="B36" s="39"/>
      <c r="C36" s="11"/>
      <c r="D36" s="56"/>
    </row>
    <row r="37" spans="1:4" x14ac:dyDescent="0.25">
      <c r="A37" s="38"/>
      <c r="B37" s="39"/>
      <c r="C37" s="11"/>
      <c r="D37" s="56"/>
    </row>
    <row r="38" spans="1:4" x14ac:dyDescent="0.25">
      <c r="A38" s="37"/>
      <c r="B38" s="37"/>
      <c r="C38" s="37"/>
      <c r="D38" s="37"/>
    </row>
    <row r="39" spans="1:4" x14ac:dyDescent="0.25">
      <c r="A39" s="16"/>
      <c r="B39" s="54"/>
      <c r="C39" s="37"/>
      <c r="D39" s="37"/>
    </row>
    <row r="40" spans="1:4" x14ac:dyDescent="0.25">
      <c r="A40" s="16"/>
      <c r="B40" s="54"/>
      <c r="C40" s="37"/>
      <c r="D40" s="37"/>
    </row>
    <row r="41" spans="1:4" x14ac:dyDescent="0.25">
      <c r="A41" s="37"/>
      <c r="B41" s="37"/>
      <c r="C41" s="37"/>
      <c r="D41" s="37"/>
    </row>
  </sheetData>
  <pageMargins left="0.7" right="0.7" top="0.75" bottom="0.75" header="0.3" footer="0.3"/>
  <pageSetup scale="8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defaultRowHeight="15" x14ac:dyDescent="0.25"/>
  <cols>
    <col min="1" max="1" width="12.7109375" customWidth="1"/>
    <col min="3" max="4" width="11.42578125" customWidth="1"/>
    <col min="8" max="8" width="11.7109375" customWidth="1"/>
    <col min="9" max="9" width="41" customWidth="1"/>
  </cols>
  <sheetData>
    <row r="1" spans="1:9" ht="15" customHeight="1" x14ac:dyDescent="0.25">
      <c r="A1" s="4" t="s">
        <v>268</v>
      </c>
      <c r="E1" s="4"/>
      <c r="F1" s="4"/>
      <c r="G1" s="4"/>
      <c r="H1" s="4"/>
      <c r="I1" s="4"/>
    </row>
    <row r="2" spans="1:9" ht="15" customHeight="1" x14ac:dyDescent="0.25">
      <c r="E2" s="4"/>
      <c r="F2" s="4"/>
      <c r="G2" s="4"/>
      <c r="H2" s="4"/>
      <c r="I2" s="4"/>
    </row>
    <row r="3" spans="1:9" ht="15" customHeight="1" x14ac:dyDescent="0.25">
      <c r="A3" t="s">
        <v>240</v>
      </c>
      <c r="C3" t="s">
        <v>245</v>
      </c>
      <c r="E3" s="4"/>
      <c r="F3" s="4"/>
      <c r="G3" s="4"/>
      <c r="H3" s="4"/>
      <c r="I3" s="4"/>
    </row>
    <row r="4" spans="1:9" ht="15" customHeight="1" x14ac:dyDescent="0.25">
      <c r="E4" s="4"/>
      <c r="F4" s="4"/>
      <c r="G4" s="4"/>
      <c r="H4" s="4"/>
      <c r="I4" s="4"/>
    </row>
    <row r="5" spans="1:9" ht="15" customHeight="1" x14ac:dyDescent="0.25">
      <c r="A5" s="4"/>
      <c r="B5" s="4"/>
      <c r="C5" s="4"/>
      <c r="D5" s="37"/>
      <c r="E5" s="4"/>
      <c r="F5" s="4"/>
      <c r="G5" s="4"/>
      <c r="H5" s="4"/>
      <c r="I5" s="4"/>
    </row>
    <row r="6" spans="1:9" ht="30" customHeight="1" x14ac:dyDescent="0.25">
      <c r="A6" s="12" t="s">
        <v>177</v>
      </c>
      <c r="B6" s="12" t="s">
        <v>131</v>
      </c>
      <c r="C6" s="12" t="s">
        <v>270</v>
      </c>
      <c r="D6" s="12" t="s">
        <v>271</v>
      </c>
      <c r="E6" s="4"/>
      <c r="F6" s="24" t="s">
        <v>26</v>
      </c>
      <c r="G6" s="25" t="s">
        <v>27</v>
      </c>
      <c r="H6" s="24" t="s">
        <v>28</v>
      </c>
      <c r="I6" s="24" t="s">
        <v>29</v>
      </c>
    </row>
    <row r="7" spans="1:9" ht="15" customHeight="1" x14ac:dyDescent="0.25">
      <c r="A7" s="9" t="s">
        <v>0</v>
      </c>
      <c r="B7" s="10">
        <f>('Bartlett US302'!B10+'Hampton NH1A'!B10+'Jackson NH16'!B10)/3</f>
        <v>3411</v>
      </c>
      <c r="C7" s="11">
        <f>B$20/B7</f>
        <v>1.5219143946056877</v>
      </c>
      <c r="D7" s="11">
        <f>B$21/B7</f>
        <v>2.4253884491351512</v>
      </c>
      <c r="E7" s="4"/>
      <c r="F7" s="23" t="s">
        <v>98</v>
      </c>
      <c r="G7" s="23" t="s">
        <v>93</v>
      </c>
      <c r="H7" s="23" t="s">
        <v>94</v>
      </c>
      <c r="I7" s="23" t="str">
        <f>'Bartlett US302'!B5</f>
        <v>US 302 2 miles east of Harts Location TL</v>
      </c>
    </row>
    <row r="8" spans="1:9" ht="15" customHeight="1" x14ac:dyDescent="0.25">
      <c r="A8" s="9" t="s">
        <v>1</v>
      </c>
      <c r="B8" s="10">
        <f>('Bartlett US302'!B11+'Hampton NH1A'!B11+'Jackson NH16'!B11)/3</f>
        <v>3876.3333333333335</v>
      </c>
      <c r="C8" s="11">
        <f t="shared" ref="C8:C18" si="0">B$20/B8</f>
        <v>1.3392166136383181</v>
      </c>
      <c r="D8" s="11">
        <f t="shared" ref="D8:D18" si="1">B$21/B8</f>
        <v>2.134233382062086</v>
      </c>
      <c r="E8" s="4"/>
      <c r="F8" s="22" t="s">
        <v>98</v>
      </c>
      <c r="G8" s="22" t="s">
        <v>95</v>
      </c>
      <c r="H8" s="22" t="s">
        <v>39</v>
      </c>
      <c r="I8" s="22" t="str">
        <f>'Hampton NH1A'!B5</f>
        <v>NH 1A (Ocean Blvd) at Seabrook TL</v>
      </c>
    </row>
    <row r="9" spans="1:9" ht="15" customHeight="1" x14ac:dyDescent="0.25">
      <c r="A9" s="9" t="s">
        <v>2</v>
      </c>
      <c r="B9" s="10">
        <f>('Bartlett US302'!B12+'Hampton NH1A'!B12+'Jackson NH16'!B12)/3</f>
        <v>4198.666666666667</v>
      </c>
      <c r="C9" s="11">
        <f t="shared" si="0"/>
        <v>1.2364044140997144</v>
      </c>
      <c r="D9" s="11">
        <f t="shared" si="1"/>
        <v>1.9703874245792314</v>
      </c>
      <c r="E9" s="4"/>
      <c r="F9" s="22" t="s">
        <v>98</v>
      </c>
      <c r="G9" s="22" t="s">
        <v>96</v>
      </c>
      <c r="H9" s="22" t="s">
        <v>97</v>
      </c>
      <c r="I9" s="22" t="str">
        <f>'Jackson NH16'!B5</f>
        <v>NH 16 south of Blake House Dr</v>
      </c>
    </row>
    <row r="10" spans="1:9" ht="15" customHeight="1" x14ac:dyDescent="0.25">
      <c r="A10" s="9" t="s">
        <v>3</v>
      </c>
      <c r="B10" s="10">
        <f>('Bartlett US302'!B13+'Hampton NH1A'!B13+'Jackson NH16'!B13)/3</f>
        <v>4268.333333333333</v>
      </c>
      <c r="C10" s="11">
        <f t="shared" si="0"/>
        <v>1.2162241311987507</v>
      </c>
      <c r="D10" s="11">
        <f t="shared" si="1"/>
        <v>1.9382272549785242</v>
      </c>
      <c r="E10" s="4"/>
      <c r="F10" s="4"/>
      <c r="G10" s="4"/>
      <c r="H10" s="4"/>
      <c r="I10" s="4"/>
    </row>
    <row r="11" spans="1:9" ht="15" customHeight="1" x14ac:dyDescent="0.25">
      <c r="A11" s="9" t="s">
        <v>4</v>
      </c>
      <c r="B11" s="10">
        <f>('Bartlett US302'!B14+'Hampton NH1A'!B14+'Jackson NH16'!B14)/3</f>
        <v>5107.666666666667</v>
      </c>
      <c r="C11" s="11">
        <f t="shared" si="0"/>
        <v>1.0163642889773543</v>
      </c>
      <c r="D11" s="11">
        <f t="shared" si="1"/>
        <v>1.6197219865561574</v>
      </c>
      <c r="E11" s="4"/>
      <c r="F11" s="32"/>
      <c r="G11" s="4"/>
      <c r="H11" s="4"/>
      <c r="I11" s="4"/>
    </row>
    <row r="12" spans="1:9" ht="15" customHeight="1" x14ac:dyDescent="0.25">
      <c r="A12" s="9" t="s">
        <v>5</v>
      </c>
      <c r="B12" s="10">
        <f>('Bartlett US302'!B15+'Hampton NH1A'!B15+'Jackson NH16'!B15)/3</f>
        <v>6674.666666666667</v>
      </c>
      <c r="C12" s="11">
        <f t="shared" si="0"/>
        <v>0.77775419496604081</v>
      </c>
      <c r="D12" s="11">
        <f t="shared" si="1"/>
        <v>1.2394626448262085</v>
      </c>
      <c r="E12" s="4"/>
      <c r="F12" s="4"/>
      <c r="G12" s="4"/>
      <c r="H12" s="4"/>
      <c r="I12" s="4"/>
    </row>
    <row r="13" spans="1:9" ht="15" customHeight="1" x14ac:dyDescent="0.25">
      <c r="A13" s="9" t="s">
        <v>6</v>
      </c>
      <c r="B13" s="10">
        <f>('Bartlett US302'!B16+'Hampton NH1A'!B16+'Jackson NH16'!B16)/3</f>
        <v>8273</v>
      </c>
      <c r="C13" s="11">
        <f t="shared" si="0"/>
        <v>0.627493049679681</v>
      </c>
      <c r="D13" s="11">
        <f t="shared" si="1"/>
        <v>1</v>
      </c>
      <c r="E13" s="4"/>
      <c r="F13" s="4"/>
      <c r="G13" s="4"/>
      <c r="H13" s="4"/>
      <c r="I13" s="4"/>
    </row>
    <row r="14" spans="1:9" ht="15" customHeight="1" x14ac:dyDescent="0.25">
      <c r="A14" s="9" t="s">
        <v>7</v>
      </c>
      <c r="B14" s="10">
        <f>('Bartlett US302'!B17+'Hampton NH1A'!B17+'Jackson NH16'!B17)/3</f>
        <v>8254.3333333333339</v>
      </c>
      <c r="C14" s="11">
        <f t="shared" si="0"/>
        <v>0.6289120865807859</v>
      </c>
      <c r="D14" s="11">
        <f t="shared" si="1"/>
        <v>1.0022614384363768</v>
      </c>
      <c r="E14" s="4"/>
      <c r="F14" s="4"/>
      <c r="G14" s="4"/>
      <c r="H14" s="4"/>
      <c r="I14" s="4"/>
    </row>
    <row r="15" spans="1:9" ht="15" customHeight="1" x14ac:dyDescent="0.25">
      <c r="A15" s="9" t="s">
        <v>8</v>
      </c>
      <c r="B15" s="10">
        <f>('Bartlett US302'!B18+'Hampton NH1A'!B18+'Jackson NH16'!B18)/3</f>
        <v>5911.333333333333</v>
      </c>
      <c r="C15" s="11">
        <f t="shared" si="0"/>
        <v>0.87818597045223878</v>
      </c>
      <c r="D15" s="11">
        <f t="shared" si="1"/>
        <v>1.3995150558249692</v>
      </c>
      <c r="E15" s="4"/>
      <c r="F15" s="4"/>
      <c r="G15" s="4"/>
      <c r="H15" s="4"/>
      <c r="I15" s="4"/>
    </row>
    <row r="16" spans="1:9" ht="15" customHeight="1" x14ac:dyDescent="0.25">
      <c r="A16" s="9" t="s">
        <v>9</v>
      </c>
      <c r="B16" s="10">
        <f>('Bartlett US302'!B19+'Hampton NH1A'!B19+'Jackson NH16'!B19)/3</f>
        <v>5119</v>
      </c>
      <c r="C16" s="11">
        <f t="shared" si="0"/>
        <v>1.0141140847821841</v>
      </c>
      <c r="D16" s="11">
        <f t="shared" si="1"/>
        <v>1.6161359640554795</v>
      </c>
      <c r="E16" s="4"/>
      <c r="F16" s="4"/>
      <c r="G16" s="4"/>
      <c r="H16" s="4"/>
      <c r="I16" s="4"/>
    </row>
    <row r="17" spans="1:9" ht="15" customHeight="1" x14ac:dyDescent="0.25">
      <c r="A17" s="9" t="s">
        <v>10</v>
      </c>
      <c r="B17" s="10">
        <f>('Bartlett US302'!B20+'Hampton NH1A'!B20+'Jackson NH16'!B20)/3</f>
        <v>3720.3333333333335</v>
      </c>
      <c r="C17" s="11">
        <f t="shared" si="0"/>
        <v>1.3953722784696714</v>
      </c>
      <c r="D17" s="11">
        <f t="shared" si="1"/>
        <v>2.2237254726279008</v>
      </c>
      <c r="E17" s="4"/>
      <c r="F17" s="4"/>
      <c r="G17" s="4"/>
      <c r="H17" s="4"/>
      <c r="I17" s="4"/>
    </row>
    <row r="18" spans="1:9" ht="15" customHeight="1" x14ac:dyDescent="0.25">
      <c r="A18" s="9" t="s">
        <v>11</v>
      </c>
      <c r="B18" s="10">
        <f>('Bartlett US302'!B21+'Hampton NH1A'!B21+'Jackson NH16'!B21)/3</f>
        <v>3480.3333333333335</v>
      </c>
      <c r="C18" s="11">
        <f t="shared" si="0"/>
        <v>1.4915956326022413</v>
      </c>
      <c r="D18" s="11">
        <f t="shared" si="1"/>
        <v>2.3770711617661142</v>
      </c>
      <c r="E18" s="4"/>
      <c r="F18" s="4"/>
      <c r="G18" s="4"/>
      <c r="H18" s="4"/>
      <c r="I18" s="4"/>
    </row>
    <row r="19" spans="1:9" ht="15" customHeight="1" x14ac:dyDescent="0.25">
      <c r="A19" s="16"/>
      <c r="B19" s="16"/>
      <c r="C19" s="16"/>
      <c r="D19" s="16"/>
      <c r="E19" s="4"/>
      <c r="F19" s="4"/>
      <c r="G19" s="4"/>
      <c r="H19" s="4"/>
      <c r="I19" s="4"/>
    </row>
    <row r="20" spans="1:9" ht="15" customHeight="1" x14ac:dyDescent="0.25">
      <c r="A20" s="4" t="s">
        <v>235</v>
      </c>
      <c r="B20" s="6">
        <f>AVERAGE(B7:B18)</f>
        <v>5191.2500000000009</v>
      </c>
      <c r="C20" s="16"/>
      <c r="D20" s="16"/>
      <c r="E20" s="4"/>
      <c r="F20" s="4"/>
      <c r="G20" s="4"/>
      <c r="H20" s="4"/>
      <c r="I20" s="4"/>
    </row>
    <row r="21" spans="1:9" ht="15" customHeight="1" x14ac:dyDescent="0.25">
      <c r="A21" s="4" t="s">
        <v>234</v>
      </c>
      <c r="B21" s="6">
        <f>MAX(B7:B18)</f>
        <v>8273</v>
      </c>
      <c r="C21" s="4"/>
      <c r="D21" s="4"/>
      <c r="E21" s="4"/>
      <c r="F21" s="4"/>
      <c r="G21" s="4"/>
      <c r="H21" s="4"/>
      <c r="I21" s="4"/>
    </row>
    <row r="22" spans="1: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/>
      <c r="B24" s="37"/>
      <c r="C24" s="37"/>
      <c r="D24" s="37"/>
    </row>
    <row r="25" spans="1:9" x14ac:dyDescent="0.25">
      <c r="A25" s="44"/>
      <c r="B25" s="44"/>
      <c r="C25" s="43"/>
      <c r="D25" s="50"/>
    </row>
    <row r="26" spans="1:9" x14ac:dyDescent="0.25">
      <c r="A26" s="38"/>
      <c r="B26" s="39"/>
      <c r="C26" s="11"/>
      <c r="D26" s="56"/>
    </row>
    <row r="27" spans="1:9" x14ac:dyDescent="0.25">
      <c r="A27" s="38"/>
      <c r="B27" s="39"/>
      <c r="C27" s="11"/>
      <c r="D27" s="56"/>
    </row>
    <row r="28" spans="1:9" x14ac:dyDescent="0.25">
      <c r="A28" s="38"/>
      <c r="B28" s="39"/>
      <c r="C28" s="11"/>
      <c r="D28" s="56"/>
    </row>
    <row r="29" spans="1:9" x14ac:dyDescent="0.25">
      <c r="A29" s="38"/>
      <c r="B29" s="39"/>
      <c r="C29" s="11"/>
      <c r="D29" s="56"/>
    </row>
    <row r="30" spans="1:9" x14ac:dyDescent="0.25">
      <c r="A30" s="38"/>
      <c r="B30" s="39"/>
      <c r="C30" s="11"/>
      <c r="D30" s="56"/>
    </row>
    <row r="31" spans="1:9" x14ac:dyDescent="0.25">
      <c r="A31" s="38"/>
      <c r="B31" s="39"/>
      <c r="C31" s="11"/>
      <c r="D31" s="56"/>
    </row>
    <row r="32" spans="1:9" x14ac:dyDescent="0.25">
      <c r="A32" s="38"/>
      <c r="B32" s="39"/>
      <c r="C32" s="11"/>
      <c r="D32" s="56"/>
    </row>
    <row r="33" spans="1:4" x14ac:dyDescent="0.25">
      <c r="A33" s="38"/>
      <c r="B33" s="39"/>
      <c r="C33" s="11"/>
      <c r="D33" s="56"/>
    </row>
    <row r="34" spans="1:4" x14ac:dyDescent="0.25">
      <c r="A34" s="38"/>
      <c r="B34" s="39"/>
      <c r="C34" s="11"/>
      <c r="D34" s="56"/>
    </row>
    <row r="35" spans="1:4" x14ac:dyDescent="0.25">
      <c r="A35" s="38"/>
      <c r="B35" s="39"/>
      <c r="C35" s="11"/>
      <c r="D35" s="56"/>
    </row>
    <row r="36" spans="1:4" x14ac:dyDescent="0.25">
      <c r="A36" s="38"/>
      <c r="B36" s="39"/>
      <c r="C36" s="11"/>
      <c r="D36" s="56"/>
    </row>
    <row r="37" spans="1:4" x14ac:dyDescent="0.25">
      <c r="A37" s="38"/>
      <c r="B37" s="39"/>
      <c r="C37" s="11"/>
      <c r="D37" s="56"/>
    </row>
    <row r="38" spans="1:4" x14ac:dyDescent="0.25">
      <c r="A38" s="37"/>
      <c r="B38" s="37"/>
      <c r="C38" s="37"/>
      <c r="D38" s="37"/>
    </row>
    <row r="39" spans="1:4" x14ac:dyDescent="0.25">
      <c r="A39" s="16"/>
      <c r="B39" s="54"/>
      <c r="C39" s="37"/>
      <c r="D39" s="37"/>
    </row>
    <row r="40" spans="1:4" x14ac:dyDescent="0.25">
      <c r="A40" s="16"/>
      <c r="B40" s="54"/>
      <c r="C40" s="37"/>
      <c r="D40" s="37"/>
    </row>
    <row r="41" spans="1:4" x14ac:dyDescent="0.25">
      <c r="A41" s="37"/>
      <c r="B41" s="37"/>
      <c r="C41" s="37"/>
      <c r="D41" s="37"/>
    </row>
    <row r="42" spans="1:4" x14ac:dyDescent="0.25">
      <c r="A42" s="37"/>
      <c r="B42" s="37"/>
      <c r="C42" s="37"/>
      <c r="D42" s="37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12" ht="15" customHeight="1" x14ac:dyDescent="0.25">
      <c r="A1" s="4" t="s">
        <v>268</v>
      </c>
      <c r="B1" s="4"/>
      <c r="C1" s="4"/>
      <c r="D1" s="4"/>
      <c r="E1" s="4"/>
    </row>
    <row r="2" spans="1:12" ht="15" customHeight="1" x14ac:dyDescent="0.25">
      <c r="A2" s="4"/>
      <c r="B2" s="4"/>
      <c r="C2" s="4"/>
      <c r="D2" s="4"/>
      <c r="E2" s="4"/>
    </row>
    <row r="3" spans="1:12" ht="15" customHeight="1" x14ac:dyDescent="0.25">
      <c r="A3" s="4" t="s">
        <v>146</v>
      </c>
      <c r="B3" s="4" t="s">
        <v>147</v>
      </c>
      <c r="C3" s="4"/>
      <c r="D3" s="4"/>
      <c r="E3" s="4"/>
    </row>
    <row r="4" spans="1:12" ht="15" customHeight="1" x14ac:dyDescent="0.25">
      <c r="A4" s="4" t="s">
        <v>132</v>
      </c>
      <c r="B4" s="5" t="s">
        <v>36</v>
      </c>
      <c r="C4" s="4"/>
      <c r="D4" s="4"/>
      <c r="E4" s="4"/>
    </row>
    <row r="5" spans="1:12" ht="15" customHeight="1" x14ac:dyDescent="0.25">
      <c r="A5" s="4" t="s">
        <v>144</v>
      </c>
      <c r="B5" s="3" t="s">
        <v>263</v>
      </c>
      <c r="C5" s="4"/>
      <c r="D5" s="4"/>
      <c r="E5" s="4"/>
    </row>
    <row r="6" spans="1:12" ht="15" customHeight="1" x14ac:dyDescent="0.25">
      <c r="A6" s="4" t="s">
        <v>145</v>
      </c>
      <c r="B6" s="7">
        <v>1</v>
      </c>
      <c r="C6" s="4"/>
      <c r="D6" s="4"/>
      <c r="E6" s="4"/>
    </row>
    <row r="7" spans="1:12" ht="15" customHeight="1" x14ac:dyDescent="0.25">
      <c r="A7" s="4"/>
      <c r="B7" s="7"/>
      <c r="C7" s="4"/>
      <c r="D7" s="4"/>
      <c r="E7" s="4"/>
    </row>
    <row r="8" spans="1:12" ht="15" customHeight="1" x14ac:dyDescent="0.25">
      <c r="A8" s="4"/>
      <c r="B8" s="4"/>
      <c r="C8" s="4"/>
      <c r="D8" s="37"/>
      <c r="E8" s="4"/>
    </row>
    <row r="9" spans="1:12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  <c r="L9" s="35"/>
    </row>
    <row r="10" spans="1:12" ht="15" customHeight="1" x14ac:dyDescent="0.25">
      <c r="A10" s="9" t="s">
        <v>0</v>
      </c>
      <c r="B10" s="10">
        <v>17941</v>
      </c>
      <c r="C10" s="11">
        <f>B$23/B10</f>
        <v>1.1251881166044255</v>
      </c>
      <c r="D10" s="11">
        <f>B$24/B10</f>
        <v>1.4438437099381305</v>
      </c>
      <c r="E10" s="4"/>
      <c r="L10" s="35"/>
    </row>
    <row r="11" spans="1:12" ht="15" customHeight="1" x14ac:dyDescent="0.25">
      <c r="A11" s="9" t="s">
        <v>1</v>
      </c>
      <c r="B11" s="10">
        <v>20354</v>
      </c>
      <c r="C11" s="11">
        <f>B$23/B11</f>
        <v>0.99179522452589175</v>
      </c>
      <c r="D11" s="11">
        <f>B$24/B11</f>
        <v>1.2726736759359341</v>
      </c>
      <c r="E11" s="4"/>
      <c r="L11" s="35"/>
    </row>
    <row r="12" spans="1:12" ht="15" customHeight="1" x14ac:dyDescent="0.25">
      <c r="A12" s="9" t="s">
        <v>2</v>
      </c>
      <c r="B12" s="10">
        <v>19525</v>
      </c>
      <c r="C12" s="11">
        <f t="shared" ref="C12:C21" si="0">B$23/B12</f>
        <v>1.0339052496798975</v>
      </c>
      <c r="D12" s="11">
        <f t="shared" ref="D12:D21" si="1">B$24/B12</f>
        <v>1.3267093469910372</v>
      </c>
      <c r="E12" s="4"/>
      <c r="L12" s="35"/>
    </row>
    <row r="13" spans="1:12" ht="15" customHeight="1" x14ac:dyDescent="0.25">
      <c r="A13" s="9" t="s">
        <v>3</v>
      </c>
      <c r="B13" s="10">
        <v>15787</v>
      </c>
      <c r="C13" s="11">
        <f t="shared" si="0"/>
        <v>1.2787103312852346</v>
      </c>
      <c r="D13" s="11">
        <f t="shared" si="1"/>
        <v>1.6408437321847089</v>
      </c>
      <c r="E13" s="4"/>
      <c r="L13" s="35"/>
    </row>
    <row r="14" spans="1:12" ht="15" customHeight="1" x14ac:dyDescent="0.25">
      <c r="A14" s="9" t="s">
        <v>4</v>
      </c>
      <c r="B14" s="10">
        <v>18152</v>
      </c>
      <c r="C14" s="11">
        <f t="shared" si="0"/>
        <v>1.1121088585279859</v>
      </c>
      <c r="D14" s="11">
        <f t="shared" si="1"/>
        <v>1.4270603790215954</v>
      </c>
      <c r="E14" s="4"/>
      <c r="L14" s="35"/>
    </row>
    <row r="15" spans="1:12" ht="15" customHeight="1" x14ac:dyDescent="0.25">
      <c r="A15" s="9" t="s">
        <v>5</v>
      </c>
      <c r="B15" s="10">
        <v>21221</v>
      </c>
      <c r="C15" s="11">
        <f t="shared" si="0"/>
        <v>0.9512746807407757</v>
      </c>
      <c r="D15" s="11">
        <f t="shared" si="1"/>
        <v>1.2206776306488856</v>
      </c>
      <c r="E15" s="4"/>
      <c r="L15" s="35"/>
    </row>
    <row r="16" spans="1:12" ht="15" customHeight="1" x14ac:dyDescent="0.25">
      <c r="A16" s="9" t="s">
        <v>6</v>
      </c>
      <c r="B16" s="10">
        <v>24491</v>
      </c>
      <c r="C16" s="11">
        <f t="shared" si="0"/>
        <v>0.82426197378628885</v>
      </c>
      <c r="D16" s="11">
        <f t="shared" si="1"/>
        <v>1.0576946633457189</v>
      </c>
      <c r="E16" s="4"/>
      <c r="L16" s="35"/>
    </row>
    <row r="17" spans="1:12" ht="15" customHeight="1" x14ac:dyDescent="0.25">
      <c r="A17" s="9" t="s">
        <v>7</v>
      </c>
      <c r="B17" s="10">
        <v>25904</v>
      </c>
      <c r="C17" s="11">
        <f t="shared" si="0"/>
        <v>0.77930049413218039</v>
      </c>
      <c r="D17" s="11">
        <f t="shared" si="1"/>
        <v>1</v>
      </c>
      <c r="E17" s="4"/>
      <c r="L17" s="35"/>
    </row>
    <row r="18" spans="1:12" ht="15" customHeight="1" x14ac:dyDescent="0.25">
      <c r="A18" s="9" t="s">
        <v>8</v>
      </c>
      <c r="B18" s="10">
        <v>21892</v>
      </c>
      <c r="C18" s="11">
        <f t="shared" si="0"/>
        <v>0.92211766855472321</v>
      </c>
      <c r="D18" s="11">
        <f t="shared" si="1"/>
        <v>1.1832632925269504</v>
      </c>
      <c r="E18" s="4"/>
      <c r="L18" s="35"/>
    </row>
    <row r="19" spans="1:12" ht="15" customHeight="1" x14ac:dyDescent="0.25">
      <c r="A19" s="9" t="s">
        <v>9</v>
      </c>
      <c r="B19" s="10">
        <v>22176</v>
      </c>
      <c r="C19" s="11">
        <f t="shared" si="0"/>
        <v>0.91030844155844159</v>
      </c>
      <c r="D19" s="11">
        <f t="shared" si="1"/>
        <v>1.1681096681096681</v>
      </c>
      <c r="E19" s="4"/>
      <c r="L19" s="35"/>
    </row>
    <row r="20" spans="1:12" ht="15" customHeight="1" x14ac:dyDescent="0.25">
      <c r="A20" s="9" t="s">
        <v>10</v>
      </c>
      <c r="B20" s="10">
        <v>17105</v>
      </c>
      <c r="C20" s="11">
        <f t="shared" si="0"/>
        <v>1.1801812335574393</v>
      </c>
      <c r="D20" s="11">
        <f t="shared" si="1"/>
        <v>1.5144109909383221</v>
      </c>
      <c r="E20" s="4"/>
      <c r="L20" s="35"/>
    </row>
    <row r="21" spans="1:12" ht="15" customHeight="1" x14ac:dyDescent="0.25">
      <c r="A21" s="9" t="s">
        <v>11</v>
      </c>
      <c r="B21" s="10">
        <v>17492</v>
      </c>
      <c r="C21" s="11">
        <f t="shared" si="0"/>
        <v>1.1540704321975761</v>
      </c>
      <c r="D21" s="11">
        <f t="shared" si="1"/>
        <v>1.4809055568259777</v>
      </c>
      <c r="E21" s="4"/>
    </row>
    <row r="22" spans="1:12" ht="15" customHeight="1" x14ac:dyDescent="0.25">
      <c r="A22" s="16"/>
      <c r="B22" s="16"/>
      <c r="C22" s="16"/>
      <c r="D22" s="16"/>
      <c r="E22" s="4"/>
    </row>
    <row r="23" spans="1:12" ht="15" customHeight="1" x14ac:dyDescent="0.25">
      <c r="A23" s="4" t="s">
        <v>178</v>
      </c>
      <c r="B23" s="6">
        <v>20187</v>
      </c>
      <c r="C23" s="4"/>
      <c r="D23" s="4"/>
      <c r="E23" s="4"/>
    </row>
    <row r="24" spans="1:12" ht="15" customHeight="1" x14ac:dyDescent="0.25">
      <c r="A24" s="4" t="s">
        <v>179</v>
      </c>
      <c r="B24" s="6">
        <f>MAX(B10:B21)</f>
        <v>25904</v>
      </c>
      <c r="C24" s="4"/>
      <c r="D24" s="4"/>
      <c r="E24" s="4"/>
    </row>
    <row r="25" spans="1:12" ht="15" customHeight="1" x14ac:dyDescent="0.25">
      <c r="A25" s="4"/>
      <c r="B25" s="4"/>
      <c r="C25" s="4"/>
      <c r="D25" s="4"/>
      <c r="E25" s="4"/>
    </row>
    <row r="26" spans="1:12" ht="15" customHeight="1" x14ac:dyDescent="0.25">
      <c r="D26" s="4"/>
      <c r="E26" s="4"/>
    </row>
    <row r="27" spans="1:12" ht="15" customHeight="1" x14ac:dyDescent="0.25">
      <c r="D27" s="4"/>
      <c r="E27" s="4"/>
    </row>
    <row r="28" spans="1:12" ht="15" customHeight="1" x14ac:dyDescent="0.25">
      <c r="A28" s="4"/>
      <c r="B28" s="4"/>
      <c r="C28" s="4"/>
      <c r="D28" s="4"/>
      <c r="E28" s="4"/>
    </row>
    <row r="29" spans="1:12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9" ht="15" customHeight="1" x14ac:dyDescent="0.25">
      <c r="A1" s="4" t="s">
        <v>268</v>
      </c>
      <c r="B1" s="4"/>
      <c r="C1" s="4"/>
      <c r="D1" s="4"/>
      <c r="E1" s="4"/>
    </row>
    <row r="2" spans="1:9" ht="15" customHeight="1" x14ac:dyDescent="0.25">
      <c r="A2" s="4"/>
      <c r="B2" s="4"/>
      <c r="C2" s="4"/>
      <c r="D2" s="4"/>
      <c r="E2" s="4"/>
    </row>
    <row r="3" spans="1:9" ht="15" customHeight="1" x14ac:dyDescent="0.25">
      <c r="A3" s="4" t="s">
        <v>146</v>
      </c>
      <c r="B3" s="4" t="s">
        <v>148</v>
      </c>
      <c r="C3" s="4"/>
      <c r="D3" s="4"/>
      <c r="E3" s="4"/>
    </row>
    <row r="4" spans="1:9" ht="15" customHeight="1" x14ac:dyDescent="0.25">
      <c r="A4" s="4" t="s">
        <v>132</v>
      </c>
      <c r="B4" s="5" t="s">
        <v>53</v>
      </c>
      <c r="C4" s="4"/>
      <c r="D4" s="4"/>
      <c r="E4" s="4"/>
    </row>
    <row r="5" spans="1:9" ht="15" customHeight="1" x14ac:dyDescent="0.25">
      <c r="A5" s="4" t="s">
        <v>144</v>
      </c>
      <c r="B5" s="3" t="s">
        <v>264</v>
      </c>
      <c r="C5" s="4"/>
      <c r="D5" s="4"/>
      <c r="E5" s="4"/>
    </row>
    <row r="6" spans="1:9" ht="15" customHeight="1" x14ac:dyDescent="0.25">
      <c r="A6" s="4" t="s">
        <v>145</v>
      </c>
      <c r="B6" s="7">
        <v>3</v>
      </c>
      <c r="C6" s="4"/>
      <c r="D6" s="4"/>
      <c r="E6" s="4"/>
    </row>
    <row r="7" spans="1:9" ht="15" customHeight="1" x14ac:dyDescent="0.25">
      <c r="A7" s="4"/>
      <c r="B7" s="7"/>
      <c r="C7" s="4"/>
      <c r="D7" s="4"/>
      <c r="E7" s="4"/>
    </row>
    <row r="8" spans="1:9" ht="15" customHeight="1" x14ac:dyDescent="0.25">
      <c r="A8" s="4"/>
      <c r="B8" s="4"/>
      <c r="C8" s="4"/>
      <c r="D8" s="37"/>
      <c r="E8" s="4"/>
    </row>
    <row r="9" spans="1:9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9" ht="15" customHeight="1" x14ac:dyDescent="0.25">
      <c r="A10" s="9" t="s">
        <v>0</v>
      </c>
      <c r="B10" s="30">
        <v>36493</v>
      </c>
      <c r="C10" s="11">
        <f>B$23/B10</f>
        <v>1.2074644452360728</v>
      </c>
      <c r="D10" s="11">
        <f>B$24/B10</f>
        <v>1.4333707834379197</v>
      </c>
      <c r="E10" s="4"/>
      <c r="I10" s="35"/>
    </row>
    <row r="11" spans="1:9" ht="15" customHeight="1" x14ac:dyDescent="0.25">
      <c r="A11" s="9" t="s">
        <v>1</v>
      </c>
      <c r="B11" s="30">
        <v>38272</v>
      </c>
      <c r="C11" s="11">
        <f>B$23/B11</f>
        <v>1.1513377926421404</v>
      </c>
      <c r="D11" s="11">
        <f>B$24/B11</f>
        <v>1.3667433110367893</v>
      </c>
      <c r="E11" s="4"/>
      <c r="I11" s="35"/>
    </row>
    <row r="12" spans="1:9" ht="15" customHeight="1" x14ac:dyDescent="0.25">
      <c r="A12" s="9" t="s">
        <v>2</v>
      </c>
      <c r="B12" s="30">
        <v>39851</v>
      </c>
      <c r="C12" s="11">
        <f t="shared" ref="C12:C21" si="0">B$23/B12</f>
        <v>1.1057188025394595</v>
      </c>
      <c r="D12" s="11">
        <f t="shared" ref="D12:D21" si="1">B$24/B12</f>
        <v>1.3125893954982308</v>
      </c>
      <c r="E12" s="4"/>
      <c r="I12" s="35"/>
    </row>
    <row r="13" spans="1:9" ht="15" customHeight="1" x14ac:dyDescent="0.25">
      <c r="A13" s="9" t="s">
        <v>3</v>
      </c>
      <c r="B13" s="30">
        <v>42655</v>
      </c>
      <c r="C13" s="11">
        <f t="shared" si="0"/>
        <v>1.0330324698159652</v>
      </c>
      <c r="D13" s="11">
        <f t="shared" si="1"/>
        <v>1.226304067518462</v>
      </c>
      <c r="E13" s="4"/>
      <c r="I13" s="35"/>
    </row>
    <row r="14" spans="1:9" ht="15" customHeight="1" x14ac:dyDescent="0.25">
      <c r="A14" s="9" t="s">
        <v>4</v>
      </c>
      <c r="B14" s="30">
        <v>46412</v>
      </c>
      <c r="C14" s="11">
        <f t="shared" si="0"/>
        <v>0.94940963543911061</v>
      </c>
      <c r="D14" s="11">
        <f t="shared" si="1"/>
        <v>1.1270361113505127</v>
      </c>
      <c r="E14" s="4"/>
      <c r="I14" s="35"/>
    </row>
    <row r="15" spans="1:9" ht="15" customHeight="1" x14ac:dyDescent="0.25">
      <c r="A15" s="9" t="s">
        <v>5</v>
      </c>
      <c r="B15" s="30">
        <v>49295</v>
      </c>
      <c r="C15" s="11">
        <f t="shared" si="0"/>
        <v>0.89388376103053047</v>
      </c>
      <c r="D15" s="11">
        <f t="shared" si="1"/>
        <v>1.0611218176285628</v>
      </c>
      <c r="E15" s="4"/>
      <c r="I15" s="35"/>
    </row>
    <row r="16" spans="1:9" ht="15" customHeight="1" x14ac:dyDescent="0.25">
      <c r="A16" s="9" t="s">
        <v>6</v>
      </c>
      <c r="B16" s="30">
        <v>51629</v>
      </c>
      <c r="C16" s="11">
        <f t="shared" si="0"/>
        <v>0.8534738228514982</v>
      </c>
      <c r="D16" s="11">
        <f t="shared" si="1"/>
        <v>1.0131515233686494</v>
      </c>
      <c r="E16" s="4"/>
      <c r="I16" s="35"/>
    </row>
    <row r="17" spans="1:9" ht="15" customHeight="1" x14ac:dyDescent="0.25">
      <c r="A17" s="9" t="s">
        <v>7</v>
      </c>
      <c r="B17" s="30">
        <v>52308</v>
      </c>
      <c r="C17" s="11">
        <f t="shared" si="0"/>
        <v>0.84239504473503102</v>
      </c>
      <c r="D17" s="11">
        <f t="shared" si="1"/>
        <v>1</v>
      </c>
      <c r="E17" s="4"/>
      <c r="I17" s="35"/>
    </row>
    <row r="18" spans="1:9" ht="15" customHeight="1" x14ac:dyDescent="0.25">
      <c r="A18" s="9" t="s">
        <v>8</v>
      </c>
      <c r="B18" s="30">
        <v>47294</v>
      </c>
      <c r="C18" s="11">
        <f t="shared" si="0"/>
        <v>0.93170381020848314</v>
      </c>
      <c r="D18" s="11">
        <f t="shared" si="1"/>
        <v>1.1060176766608871</v>
      </c>
      <c r="E18" s="4"/>
      <c r="I18" s="35"/>
    </row>
    <row r="19" spans="1:9" ht="15" customHeight="1" x14ac:dyDescent="0.25">
      <c r="A19" s="9" t="s">
        <v>9</v>
      </c>
      <c r="B19" s="30">
        <v>45996</v>
      </c>
      <c r="C19" s="11">
        <f t="shared" si="0"/>
        <v>0.95799634750847895</v>
      </c>
      <c r="D19" s="11">
        <f t="shared" si="1"/>
        <v>1.1372293242890685</v>
      </c>
      <c r="E19" s="4"/>
      <c r="I19" s="35"/>
    </row>
    <row r="20" spans="1:9" ht="15" customHeight="1" x14ac:dyDescent="0.25">
      <c r="A20" s="9" t="s">
        <v>10</v>
      </c>
      <c r="B20" s="30">
        <v>41476</v>
      </c>
      <c r="C20" s="11">
        <f t="shared" si="0"/>
        <v>1.0623975311023242</v>
      </c>
      <c r="D20" s="11">
        <f t="shared" si="1"/>
        <v>1.2611630822644422</v>
      </c>
      <c r="E20" s="4"/>
      <c r="I20" s="35"/>
    </row>
    <row r="21" spans="1:9" ht="15" customHeight="1" x14ac:dyDescent="0.25">
      <c r="A21" s="9" t="s">
        <v>11</v>
      </c>
      <c r="B21" s="30">
        <v>36831</v>
      </c>
      <c r="C21" s="11">
        <f t="shared" si="0"/>
        <v>1.1963834813065082</v>
      </c>
      <c r="D21" s="11">
        <f t="shared" si="1"/>
        <v>1.4202166653091146</v>
      </c>
      <c r="E21" s="4"/>
      <c r="I21" s="35"/>
    </row>
    <row r="22" spans="1:9" ht="15" customHeight="1" x14ac:dyDescent="0.25">
      <c r="A22" s="16"/>
      <c r="B22" s="16"/>
      <c r="C22" s="16"/>
      <c r="D22" s="16"/>
      <c r="E22" s="4"/>
    </row>
    <row r="23" spans="1:9" ht="15" customHeight="1" x14ac:dyDescent="0.25">
      <c r="A23" s="4" t="s">
        <v>178</v>
      </c>
      <c r="B23" s="6">
        <v>44064</v>
      </c>
      <c r="C23" s="4"/>
      <c r="D23" s="4"/>
      <c r="E23" s="4"/>
    </row>
    <row r="24" spans="1:9" ht="15" customHeight="1" x14ac:dyDescent="0.25">
      <c r="A24" s="4" t="s">
        <v>179</v>
      </c>
      <c r="B24" s="6">
        <f>MAX(B10:B21)</f>
        <v>52308</v>
      </c>
      <c r="C24" s="4"/>
      <c r="D24" s="4"/>
      <c r="E24" s="4"/>
    </row>
    <row r="25" spans="1:9" ht="15" customHeight="1" x14ac:dyDescent="0.25">
      <c r="A25" s="4"/>
      <c r="B25" s="4"/>
      <c r="C25" s="4"/>
      <c r="D25" s="4"/>
      <c r="E25" s="4"/>
    </row>
    <row r="26" spans="1:9" ht="15" customHeight="1" x14ac:dyDescent="0.25">
      <c r="D26" s="4"/>
      <c r="E26" s="4"/>
    </row>
    <row r="27" spans="1:9" ht="15" customHeight="1" x14ac:dyDescent="0.25">
      <c r="D27" s="4"/>
      <c r="E27" s="4"/>
    </row>
    <row r="28" spans="1:9" ht="15" customHeight="1" x14ac:dyDescent="0.25">
      <c r="A28" s="4"/>
      <c r="B28" s="4"/>
      <c r="C28" s="4"/>
      <c r="D28" s="4"/>
      <c r="E28" s="4"/>
    </row>
    <row r="29" spans="1:9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2.7109375" customWidth="1"/>
    <col min="3" max="4" width="11.42578125" customWidth="1"/>
  </cols>
  <sheetData>
    <row r="1" spans="1:8" ht="15" customHeight="1" x14ac:dyDescent="0.25">
      <c r="A1" s="4" t="s">
        <v>268</v>
      </c>
      <c r="B1" s="4"/>
      <c r="C1" s="4"/>
      <c r="D1" s="4"/>
      <c r="E1" s="4"/>
    </row>
    <row r="2" spans="1:8" ht="15" customHeight="1" x14ac:dyDescent="0.25">
      <c r="A2" s="4"/>
      <c r="B2" s="4"/>
      <c r="C2" s="4"/>
      <c r="D2" s="4"/>
      <c r="E2" s="4"/>
    </row>
    <row r="3" spans="1:8" ht="15" customHeight="1" x14ac:dyDescent="0.25">
      <c r="A3" s="4" t="s">
        <v>146</v>
      </c>
      <c r="B3" s="4" t="s">
        <v>149</v>
      </c>
      <c r="C3" s="4"/>
      <c r="D3" s="4"/>
      <c r="E3" s="4"/>
    </row>
    <row r="4" spans="1:8" ht="15" customHeight="1" x14ac:dyDescent="0.25">
      <c r="A4" s="4" t="s">
        <v>132</v>
      </c>
      <c r="B4" s="5" t="s">
        <v>19</v>
      </c>
      <c r="C4" s="4"/>
      <c r="D4" s="4"/>
      <c r="E4" s="4"/>
    </row>
    <row r="5" spans="1:8" ht="15" customHeight="1" x14ac:dyDescent="0.25">
      <c r="A5" s="4" t="s">
        <v>144</v>
      </c>
      <c r="B5" s="3" t="s">
        <v>152</v>
      </c>
      <c r="C5" s="4"/>
      <c r="D5" s="4"/>
      <c r="E5" s="4"/>
    </row>
    <row r="6" spans="1:8" ht="15" customHeight="1" x14ac:dyDescent="0.25">
      <c r="A6" s="4" t="s">
        <v>145</v>
      </c>
      <c r="B6" s="7">
        <v>2</v>
      </c>
      <c r="C6" s="4"/>
      <c r="D6" s="4"/>
      <c r="E6" s="4"/>
    </row>
    <row r="7" spans="1:8" ht="15" customHeight="1" x14ac:dyDescent="0.25">
      <c r="A7" s="4"/>
      <c r="B7" s="7"/>
      <c r="C7" s="4"/>
      <c r="D7" s="4"/>
      <c r="E7" s="4"/>
    </row>
    <row r="8" spans="1:8" ht="15" customHeight="1" x14ac:dyDescent="0.25">
      <c r="A8" s="4"/>
      <c r="B8" s="4"/>
      <c r="C8" s="4"/>
      <c r="D8" s="37"/>
      <c r="E8" s="4"/>
    </row>
    <row r="9" spans="1:8" ht="30" customHeight="1" x14ac:dyDescent="0.25">
      <c r="A9" s="12" t="s">
        <v>177</v>
      </c>
      <c r="B9" s="12" t="s">
        <v>131</v>
      </c>
      <c r="C9" s="12" t="s">
        <v>270</v>
      </c>
      <c r="D9" s="12" t="s">
        <v>271</v>
      </c>
      <c r="E9" s="4"/>
    </row>
    <row r="10" spans="1:8" ht="15" customHeight="1" x14ac:dyDescent="0.25">
      <c r="A10" s="9" t="s">
        <v>0</v>
      </c>
      <c r="B10" s="30">
        <v>9961</v>
      </c>
      <c r="C10" s="11">
        <f>B$23/B10</f>
        <v>1.2039955827728139</v>
      </c>
      <c r="D10" s="11">
        <f>B$24/B10</f>
        <v>1.4218451962654353</v>
      </c>
      <c r="E10" s="4"/>
      <c r="H10" s="35"/>
    </row>
    <row r="11" spans="1:8" ht="15" customHeight="1" x14ac:dyDescent="0.25">
      <c r="A11" s="9" t="s">
        <v>1</v>
      </c>
      <c r="B11" s="30">
        <v>10451</v>
      </c>
      <c r="C11" s="11">
        <f>B$23/B11</f>
        <v>1.1475456894077123</v>
      </c>
      <c r="D11" s="11">
        <f>B$24/B11</f>
        <v>1.3551813223614966</v>
      </c>
      <c r="E11" s="4"/>
      <c r="H11" s="35"/>
    </row>
    <row r="12" spans="1:8" ht="15" customHeight="1" x14ac:dyDescent="0.25">
      <c r="A12" s="9" t="s">
        <v>2</v>
      </c>
      <c r="B12" s="30">
        <v>10957</v>
      </c>
      <c r="C12" s="11">
        <f t="shared" ref="C12:C21" si="0">B$23/B12</f>
        <v>1.094551428310669</v>
      </c>
      <c r="D12" s="11">
        <f t="shared" ref="D12:D21" si="1">B$24/B12</f>
        <v>1.2925983389613946</v>
      </c>
      <c r="E12" s="4"/>
      <c r="H12" s="35"/>
    </row>
    <row r="13" spans="1:8" ht="15" customHeight="1" x14ac:dyDescent="0.25">
      <c r="A13" s="9" t="s">
        <v>3</v>
      </c>
      <c r="B13" s="30">
        <v>11569</v>
      </c>
      <c r="C13" s="11">
        <f t="shared" si="0"/>
        <v>1.0366496672141066</v>
      </c>
      <c r="D13" s="11">
        <f t="shared" si="1"/>
        <v>1.2242198980032846</v>
      </c>
      <c r="E13" s="4"/>
      <c r="H13" s="35"/>
    </row>
    <row r="14" spans="1:8" ht="15" customHeight="1" x14ac:dyDescent="0.25">
      <c r="A14" s="9" t="s">
        <v>4</v>
      </c>
      <c r="B14" s="30">
        <v>12452</v>
      </c>
      <c r="C14" s="11">
        <f t="shared" si="0"/>
        <v>0.96313845165435275</v>
      </c>
      <c r="D14" s="11">
        <f t="shared" si="1"/>
        <v>1.1374076453581754</v>
      </c>
      <c r="E14" s="4"/>
      <c r="H14" s="35"/>
    </row>
    <row r="15" spans="1:8" ht="15" customHeight="1" x14ac:dyDescent="0.25">
      <c r="A15" s="9" t="s">
        <v>5</v>
      </c>
      <c r="B15" s="30">
        <v>13179</v>
      </c>
      <c r="C15" s="11">
        <f t="shared" si="0"/>
        <v>0.91000834661203434</v>
      </c>
      <c r="D15" s="11">
        <f t="shared" si="1"/>
        <v>1.0746642385613476</v>
      </c>
      <c r="E15" s="4"/>
      <c r="H15" s="35"/>
    </row>
    <row r="16" spans="1:8" ht="15" customHeight="1" x14ac:dyDescent="0.25">
      <c r="A16" s="9" t="s">
        <v>6</v>
      </c>
      <c r="B16" s="30">
        <v>13823</v>
      </c>
      <c r="C16" s="11">
        <f t="shared" si="0"/>
        <v>0.86761195109599942</v>
      </c>
      <c r="D16" s="11">
        <f t="shared" si="1"/>
        <v>1.0245966866816176</v>
      </c>
      <c r="E16" s="4"/>
      <c r="H16" s="35"/>
    </row>
    <row r="17" spans="1:8" ht="15" customHeight="1" x14ac:dyDescent="0.25">
      <c r="A17" s="9" t="s">
        <v>7</v>
      </c>
      <c r="B17" s="30">
        <v>14163</v>
      </c>
      <c r="C17" s="11">
        <f t="shared" si="0"/>
        <v>0.84678387347313422</v>
      </c>
      <c r="D17" s="11">
        <f t="shared" si="1"/>
        <v>1</v>
      </c>
      <c r="E17" s="4"/>
      <c r="H17" s="35"/>
    </row>
    <row r="18" spans="1:8" ht="15" customHeight="1" x14ac:dyDescent="0.25">
      <c r="A18" s="9" t="s">
        <v>8</v>
      </c>
      <c r="B18" s="30">
        <v>13017</v>
      </c>
      <c r="C18" s="11">
        <f t="shared" si="0"/>
        <v>0.92133364062379963</v>
      </c>
      <c r="D18" s="11">
        <f t="shared" si="1"/>
        <v>1.0880387185987554</v>
      </c>
      <c r="E18" s="4"/>
      <c r="H18" s="35"/>
    </row>
    <row r="19" spans="1:8" ht="15" customHeight="1" x14ac:dyDescent="0.25">
      <c r="A19" s="18" t="s">
        <v>272</v>
      </c>
      <c r="B19" s="46">
        <f>AVERAGE(B18,B20)</f>
        <v>12314.5</v>
      </c>
      <c r="C19" s="47">
        <f t="shared" si="0"/>
        <v>0.97389256567461124</v>
      </c>
      <c r="D19" s="47">
        <f t="shared" si="1"/>
        <v>1.1501075967355556</v>
      </c>
      <c r="E19" s="4"/>
      <c r="H19" s="35"/>
    </row>
    <row r="20" spans="1:8" ht="15" customHeight="1" x14ac:dyDescent="0.25">
      <c r="A20" s="9" t="s">
        <v>10</v>
      </c>
      <c r="B20" s="30">
        <v>11612</v>
      </c>
      <c r="C20" s="11">
        <f t="shared" si="0"/>
        <v>1.0328108852910782</v>
      </c>
      <c r="D20" s="11">
        <f t="shared" si="1"/>
        <v>1.219686531174647</v>
      </c>
      <c r="E20" s="4"/>
      <c r="H20" s="35"/>
    </row>
    <row r="21" spans="1:8" ht="15" customHeight="1" x14ac:dyDescent="0.25">
      <c r="A21" s="9" t="s">
        <v>11</v>
      </c>
      <c r="B21" s="30">
        <v>10710</v>
      </c>
      <c r="C21" s="11">
        <f t="shared" si="0"/>
        <v>1.1197945845004669</v>
      </c>
      <c r="D21" s="11">
        <f t="shared" si="1"/>
        <v>1.3224089635854341</v>
      </c>
      <c r="E21" s="4"/>
    </row>
    <row r="22" spans="1:8" ht="15" customHeight="1" x14ac:dyDescent="0.25">
      <c r="A22" s="16"/>
      <c r="B22" s="16"/>
      <c r="C22" s="16"/>
      <c r="D22" s="16"/>
      <c r="E22" s="4"/>
    </row>
    <row r="23" spans="1:8" ht="15" customHeight="1" x14ac:dyDescent="0.25">
      <c r="A23" s="4" t="s">
        <v>178</v>
      </c>
      <c r="B23" s="6">
        <v>11993</v>
      </c>
      <c r="C23" s="4"/>
      <c r="D23" s="4"/>
      <c r="E23" s="4"/>
    </row>
    <row r="24" spans="1:8" ht="15" customHeight="1" x14ac:dyDescent="0.25">
      <c r="A24" s="4" t="s">
        <v>179</v>
      </c>
      <c r="B24" s="6">
        <f>MAX(B10:B21)</f>
        <v>14163</v>
      </c>
      <c r="C24" s="4"/>
      <c r="D24" s="4"/>
      <c r="E24" s="4"/>
    </row>
    <row r="25" spans="1:8" ht="15" customHeight="1" x14ac:dyDescent="0.25">
      <c r="A25" s="4"/>
      <c r="B25" s="4"/>
      <c r="C25" s="4"/>
      <c r="D25" s="4"/>
      <c r="E25" s="4"/>
    </row>
    <row r="26" spans="1:8" ht="15" customHeight="1" x14ac:dyDescent="0.25">
      <c r="A26" s="13" t="s">
        <v>273</v>
      </c>
      <c r="B26" s="4"/>
      <c r="C26" s="4"/>
      <c r="D26" s="4"/>
      <c r="E26" s="4"/>
    </row>
    <row r="27" spans="1:8" ht="15" customHeight="1" x14ac:dyDescent="0.25">
      <c r="A27" s="4"/>
      <c r="B27" s="17"/>
      <c r="C27" s="13"/>
      <c r="D27" s="4"/>
      <c r="E27" s="4"/>
    </row>
    <row r="28" spans="1:8" ht="15" customHeight="1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EE8F0127EF74C9B946AAFB57806E4" ma:contentTypeVersion="12" ma:contentTypeDescription="Create a new document." ma:contentTypeScope="" ma:versionID="2f5697e292352e123c40ad9666958334">
  <xsd:schema xmlns:xsd="http://www.w3.org/2001/XMLSchema" xmlns:xs="http://www.w3.org/2001/XMLSchema" xmlns:p="http://schemas.microsoft.com/office/2006/metadata/properties" xmlns:ns2="cb80e927-f755-450c-a7e0-d2dbd087630b" xmlns:ns3="b4b80593-3d30-4b16-b226-552161c803df" targetNamespace="http://schemas.microsoft.com/office/2006/metadata/properties" ma:root="true" ma:fieldsID="23d719b18270e54202059c623259bc8d" ns2:_="" ns3:_="">
    <xsd:import namespace="cb80e927-f755-450c-a7e0-d2dbd087630b"/>
    <xsd:import namespace="b4b80593-3d30-4b16-b226-552161c80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e927-f755-450c-a7e0-d2dbd0876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d96b42e-419a-4189-b55b-fb484703c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80593-3d30-4b16-b226-552161c803d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7e9c9ce-9bfb-492c-b061-d0c94002109d}" ma:internalName="TaxCatchAll" ma:showField="CatchAllData" ma:web="b4b80593-3d30-4b16-b226-552161c80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80e927-f755-450c-a7e0-d2dbd087630b">
      <Terms xmlns="http://schemas.microsoft.com/office/infopath/2007/PartnerControls"/>
    </lcf76f155ced4ddcb4097134ff3c332f>
    <TaxCatchAll xmlns="b4b80593-3d30-4b16-b226-552161c803df" xsi:nil="true"/>
  </documentManagement>
</p:properties>
</file>

<file path=customXml/itemProps1.xml><?xml version="1.0" encoding="utf-8"?>
<ds:datastoreItem xmlns:ds="http://schemas.openxmlformats.org/officeDocument/2006/customXml" ds:itemID="{B433B54E-C96E-4A4A-B958-E5E6CE5E03C3}"/>
</file>

<file path=customXml/itemProps2.xml><?xml version="1.0" encoding="utf-8"?>
<ds:datastoreItem xmlns:ds="http://schemas.openxmlformats.org/officeDocument/2006/customXml" ds:itemID="{D3999FB3-B2F1-417C-9CBC-867EF2EC2C32}"/>
</file>

<file path=customXml/itemProps3.xml><?xml version="1.0" encoding="utf-8"?>
<ds:datastoreItem xmlns:ds="http://schemas.openxmlformats.org/officeDocument/2006/customXml" ds:itemID="{7D41E573-AD74-4033-A6A4-F27612895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69</vt:i4>
      </vt:variant>
    </vt:vector>
  </HeadingPairs>
  <TitlesOfParts>
    <vt:vector size="69" baseType="lpstr">
      <vt:lpstr>Alton NH11</vt:lpstr>
      <vt:lpstr>Andover US4</vt:lpstr>
      <vt:lpstr>Bartlett US302</vt:lpstr>
      <vt:lpstr>Bedford Toll</vt:lpstr>
      <vt:lpstr>Belmont US3</vt:lpstr>
      <vt:lpstr>Bow NH3A</vt:lpstr>
      <vt:lpstr>Campton I93</vt:lpstr>
      <vt:lpstr>Candia NH101</vt:lpstr>
      <vt:lpstr>Chesterfield NH9</vt:lpstr>
      <vt:lpstr>Chichester NH28</vt:lpstr>
      <vt:lpstr>Chichester US4</vt:lpstr>
      <vt:lpstr>Claremont NH12</vt:lpstr>
      <vt:lpstr>Concord NH106</vt:lpstr>
      <vt:lpstr>Concord I93 Ex16-17</vt:lpstr>
      <vt:lpstr>Concord I93 Ex12-13</vt:lpstr>
      <vt:lpstr>Concord I393 Ex1-2</vt:lpstr>
      <vt:lpstr>Concord US3</vt:lpstr>
      <vt:lpstr>Dover DPR</vt:lpstr>
      <vt:lpstr>Dover Toll</vt:lpstr>
      <vt:lpstr>Durham US4</vt:lpstr>
      <vt:lpstr>Exeter NH101</vt:lpstr>
      <vt:lpstr>Gilford US3</vt:lpstr>
      <vt:lpstr>Hampton Toll</vt:lpstr>
      <vt:lpstr>Hampton NH1A</vt:lpstr>
      <vt:lpstr>Hampton US1</vt:lpstr>
      <vt:lpstr>Hillsborough NH9</vt:lpstr>
      <vt:lpstr>Hooksett Toll</vt:lpstr>
      <vt:lpstr>Hopkinton I89</vt:lpstr>
      <vt:lpstr>Hudson Circ</vt:lpstr>
      <vt:lpstr>Jackson NH16</vt:lpstr>
      <vt:lpstr>Jefferson US2</vt:lpstr>
      <vt:lpstr>Lebanon NH120</vt:lpstr>
      <vt:lpstr>Lebanon I89</vt:lpstr>
      <vt:lpstr>Lee NH125</vt:lpstr>
      <vt:lpstr>Lincoln I93</vt:lpstr>
      <vt:lpstr>Littleton I93</vt:lpstr>
      <vt:lpstr>Lyme NH10</vt:lpstr>
      <vt:lpstr>Manchester I93</vt:lpstr>
      <vt:lpstr>Marlborough NH12</vt:lpstr>
      <vt:lpstr>Meredith NH104</vt:lpstr>
      <vt:lpstr>Merrimack US3</vt:lpstr>
      <vt:lpstr>Milford NH101A</vt:lpstr>
      <vt:lpstr>Nashua 111</vt:lpstr>
      <vt:lpstr>Nashua FEET</vt:lpstr>
      <vt:lpstr>Newington US4</vt:lpstr>
      <vt:lpstr>Newport NH10</vt:lpstr>
      <vt:lpstr>N Hampton US1</vt:lpstr>
      <vt:lpstr>Northumberland US3</vt:lpstr>
      <vt:lpstr>Northwood US4</vt:lpstr>
      <vt:lpstr>Ossipee NH16</vt:lpstr>
      <vt:lpstr>Rindge US202</vt:lpstr>
      <vt:lpstr>Rochester Toll</vt:lpstr>
      <vt:lpstr>Rumney NH25</vt:lpstr>
      <vt:lpstr>Salem I93 SL</vt:lpstr>
      <vt:lpstr>Seabrook I95</vt:lpstr>
      <vt:lpstr>Sutton I89</vt:lpstr>
      <vt:lpstr>Tamworth NH25</vt:lpstr>
      <vt:lpstr>Temple NH101</vt:lpstr>
      <vt:lpstr>Tilton I93</vt:lpstr>
      <vt:lpstr>Warner NH114</vt:lpstr>
      <vt:lpstr>Windham NH28</vt:lpstr>
      <vt:lpstr>Windham I93</vt:lpstr>
      <vt:lpstr>Wolfeboro NH28</vt:lpstr>
      <vt:lpstr>Group 1</vt:lpstr>
      <vt:lpstr>Group 2</vt:lpstr>
      <vt:lpstr>Group 3</vt:lpstr>
      <vt:lpstr>Group 4</vt:lpstr>
      <vt:lpstr>Group 5</vt:lpstr>
      <vt:lpstr>Group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Emma</dc:creator>
  <cp:lastModifiedBy>Terry Place</cp:lastModifiedBy>
  <cp:lastPrinted>2018-03-09T19:01:45Z</cp:lastPrinted>
  <dcterms:created xsi:type="dcterms:W3CDTF">2017-04-17T12:34:58Z</dcterms:created>
  <dcterms:modified xsi:type="dcterms:W3CDTF">2020-05-29T12:08:00Z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0x010100C1EEE8F0127EF74C9B946AAFB57806E4</vt:lpwstr>
  </property>
</Properties>
</file>