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lobal\B10-Commissioner\#New Website Files\Traffic\Files-Traffic\"/>
    </mc:Choice>
  </mc:AlternateContent>
  <xr:revisionPtr revIDLastSave="0" documentId="8_{A453B913-CF8E-4064-AD63-CA0F2C4F1EEF}" xr6:coauthVersionLast="47" xr6:coauthVersionMax="47" xr10:uidLastSave="{00000000-0000-0000-0000-000000000000}"/>
  <bookViews>
    <workbookView xWindow="-120" yWindow="-120" windowWidth="19440" windowHeight="15000" tabRatio="762" xr2:uid="{00000000-000D-0000-FFFF-FFFF00000000}"/>
  </bookViews>
  <sheets>
    <sheet name="Alton NH11" sheetId="7" r:id="rId1"/>
    <sheet name="Andover US4" sheetId="8" r:id="rId2"/>
    <sheet name="Bartlett US302" sheetId="9" r:id="rId3"/>
    <sheet name="Bedford Toll" sheetId="10" r:id="rId4"/>
    <sheet name="Belmont US3" sheetId="11" r:id="rId5"/>
    <sheet name="Bow NH3A" sheetId="12" r:id="rId6"/>
    <sheet name="Campton I93" sheetId="13" r:id="rId7"/>
    <sheet name="Candia NH101" sheetId="14" r:id="rId8"/>
    <sheet name="Chesterfield NH9" sheetId="15" r:id="rId9"/>
    <sheet name="Chichester NH28" sheetId="16" r:id="rId10"/>
    <sheet name="Chichester US4" sheetId="17" r:id="rId11"/>
    <sheet name="Claremont NH12" sheetId="18" r:id="rId12"/>
    <sheet name="Concord NH106" sheetId="19" r:id="rId13"/>
    <sheet name="Concord I93 Ex16-17" sheetId="20" r:id="rId14"/>
    <sheet name="Concord I93 Ex12-13" sheetId="21" r:id="rId15"/>
    <sheet name="Concord I393 Ex1-2" sheetId="22" r:id="rId16"/>
    <sheet name="Concord US3" sheetId="23" r:id="rId17"/>
    <sheet name="Dover DPR" sheetId="24" r:id="rId18"/>
    <sheet name="Dover Toll" sheetId="25" r:id="rId19"/>
    <sheet name="Durham US4" sheetId="26" r:id="rId20"/>
    <sheet name="Exeter NH101" sheetId="28" r:id="rId21"/>
    <sheet name="Gilford US3" sheetId="29" r:id="rId22"/>
    <sheet name="Hampton Toll" sheetId="30" r:id="rId23"/>
    <sheet name="Hampton NH1A" sheetId="31" r:id="rId24"/>
    <sheet name="Hampton US1" sheetId="32" r:id="rId25"/>
    <sheet name="Hillsborough NH9" sheetId="33" r:id="rId26"/>
    <sheet name="Hooksett Toll" sheetId="34" r:id="rId27"/>
    <sheet name="Hopkinton I89" sheetId="35" r:id="rId28"/>
    <sheet name="Hudson Circ" sheetId="36" r:id="rId29"/>
    <sheet name="Jackson NH16" sheetId="37" r:id="rId30"/>
    <sheet name="Jefferson US2" sheetId="38" r:id="rId31"/>
    <sheet name="Lebanon NH120" sheetId="39" r:id="rId32"/>
    <sheet name="Lebanon I89" sheetId="40" r:id="rId33"/>
    <sheet name="Lee NH125" sheetId="41" r:id="rId34"/>
    <sheet name="Lincoln I93" sheetId="42" r:id="rId35"/>
    <sheet name="Littleton I93" sheetId="43" r:id="rId36"/>
    <sheet name="Lyme NH10" sheetId="44" r:id="rId37"/>
    <sheet name="Manchester I93" sheetId="45" r:id="rId38"/>
    <sheet name="Marlborough NH12" sheetId="46" r:id="rId39"/>
    <sheet name="Meredith NH104" sheetId="47" r:id="rId40"/>
    <sheet name="Merrimack US3" sheetId="48" r:id="rId41"/>
    <sheet name="Milford NH101A" sheetId="49" r:id="rId42"/>
    <sheet name="Nashua 111" sheetId="50" r:id="rId43"/>
    <sheet name="Nashua FEET" sheetId="51" r:id="rId44"/>
    <sheet name="Newington US4" sheetId="52" r:id="rId45"/>
    <sheet name="Newport NH10" sheetId="53" r:id="rId46"/>
    <sheet name="N Hampton US1" sheetId="54" r:id="rId47"/>
    <sheet name="Northumberland US3" sheetId="55" r:id="rId48"/>
    <sheet name="Northwood US4" sheetId="56" r:id="rId49"/>
    <sheet name="Ossipee NH16" sheetId="57" r:id="rId50"/>
    <sheet name="Rindge US202" sheetId="58" r:id="rId51"/>
    <sheet name="Rochester Toll" sheetId="59" r:id="rId52"/>
    <sheet name="Rumney NH25" sheetId="60" r:id="rId53"/>
    <sheet name="Salem I93 SL" sheetId="61" r:id="rId54"/>
    <sheet name="Seabrook I95" sheetId="62" r:id="rId55"/>
    <sheet name="Sutton I89" sheetId="63" r:id="rId56"/>
    <sheet name="Tamworth NH25" sheetId="64" r:id="rId57"/>
    <sheet name="Temple NH101" sheetId="65" r:id="rId58"/>
    <sheet name="Tilton I93" sheetId="66" r:id="rId59"/>
    <sheet name="Warner NH114" sheetId="67" r:id="rId60"/>
    <sheet name="Windham NH28" sheetId="68" r:id="rId61"/>
    <sheet name="Windham I93" sheetId="69" r:id="rId62"/>
    <sheet name="Wolfeboro NH28" sheetId="70" r:id="rId63"/>
    <sheet name="Group 1" sheetId="1" r:id="rId64"/>
    <sheet name="Group 2" sheetId="2" r:id="rId65"/>
    <sheet name="Group 3" sheetId="3" r:id="rId66"/>
    <sheet name="Group 4" sheetId="6" r:id="rId67"/>
    <sheet name="Group 5" sheetId="4" r:id="rId68"/>
    <sheet name="Group 6" sheetId="5" r:id="rId6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39" l="1"/>
  <c r="C10" i="58" l="1"/>
  <c r="B7" i="6" l="1"/>
  <c r="C11" i="58" l="1"/>
  <c r="B24" i="49"/>
  <c r="C12" i="12"/>
  <c r="B24" i="7" l="1"/>
  <c r="B8" i="5" l="1"/>
  <c r="B9" i="5"/>
  <c r="B10" i="5"/>
  <c r="B11" i="5"/>
  <c r="B12" i="5"/>
  <c r="B13" i="5"/>
  <c r="B14" i="5"/>
  <c r="B15" i="5"/>
  <c r="B16" i="5"/>
  <c r="B17" i="5"/>
  <c r="B18" i="5"/>
  <c r="B7" i="5"/>
  <c r="B8" i="4"/>
  <c r="B9" i="4"/>
  <c r="B10" i="4"/>
  <c r="B11" i="4"/>
  <c r="B12" i="4"/>
  <c r="B13" i="4"/>
  <c r="B14" i="4"/>
  <c r="B15" i="4"/>
  <c r="B16" i="4"/>
  <c r="B17" i="4"/>
  <c r="B18" i="4"/>
  <c r="B7" i="4"/>
  <c r="B8" i="6"/>
  <c r="B9" i="6"/>
  <c r="B10" i="6"/>
  <c r="B11" i="6"/>
  <c r="B12" i="6"/>
  <c r="B13" i="6"/>
  <c r="B14" i="6"/>
  <c r="B15" i="6"/>
  <c r="B16" i="6"/>
  <c r="B17" i="6"/>
  <c r="B18" i="6"/>
  <c r="B8" i="3"/>
  <c r="B9" i="3"/>
  <c r="B10" i="3"/>
  <c r="B11" i="3"/>
  <c r="B12" i="3"/>
  <c r="B13" i="3"/>
  <c r="B14" i="3"/>
  <c r="B15" i="3"/>
  <c r="B16" i="3"/>
  <c r="B17" i="3"/>
  <c r="B18" i="3"/>
  <c r="B7" i="3"/>
  <c r="B18" i="2" l="1"/>
  <c r="B7" i="2"/>
  <c r="B8" i="2"/>
  <c r="B9" i="2"/>
  <c r="B10" i="2"/>
  <c r="B11" i="2"/>
  <c r="B12" i="2"/>
  <c r="B13" i="2"/>
  <c r="B14" i="2"/>
  <c r="B16" i="2"/>
  <c r="B17" i="2"/>
  <c r="B15" i="2"/>
  <c r="B8" i="1" l="1"/>
  <c r="B9" i="1"/>
  <c r="B10" i="1"/>
  <c r="B11" i="1"/>
  <c r="B12" i="1"/>
  <c r="B13" i="1"/>
  <c r="B14" i="1"/>
  <c r="B15" i="1"/>
  <c r="B16" i="1"/>
  <c r="B17" i="1"/>
  <c r="B18" i="1"/>
  <c r="B7" i="1"/>
  <c r="C10" i="61" l="1"/>
  <c r="C11" i="61"/>
  <c r="C12" i="61"/>
  <c r="C13" i="61"/>
  <c r="C14" i="61"/>
  <c r="C15" i="61"/>
  <c r="C16" i="61"/>
  <c r="C17" i="61"/>
  <c r="C10" i="48"/>
  <c r="C11" i="48"/>
  <c r="C12" i="48"/>
  <c r="C13" i="48"/>
  <c r="C17" i="45"/>
  <c r="C18" i="45"/>
  <c r="C19" i="45"/>
  <c r="C10" i="45"/>
  <c r="C11" i="45"/>
  <c r="C12" i="45"/>
  <c r="C13" i="45"/>
  <c r="C14" i="45"/>
  <c r="C15" i="45"/>
  <c r="C16" i="45"/>
  <c r="C20" i="45"/>
  <c r="C21" i="45"/>
  <c r="I21" i="3" l="1"/>
  <c r="B24" i="20"/>
  <c r="C10" i="12"/>
  <c r="C11" i="12"/>
  <c r="C13" i="12"/>
  <c r="C14" i="12"/>
  <c r="C15" i="12"/>
  <c r="C16" i="12"/>
  <c r="C17" i="12"/>
  <c r="C18" i="12"/>
  <c r="C19" i="12"/>
  <c r="C20" i="12"/>
  <c r="C21" i="12"/>
  <c r="C10" i="7" l="1"/>
  <c r="C11" i="7"/>
  <c r="C12" i="7"/>
  <c r="C13" i="7"/>
  <c r="C14" i="7"/>
  <c r="C15" i="7"/>
  <c r="C16" i="7"/>
  <c r="C17" i="7"/>
  <c r="C18" i="7"/>
  <c r="C19" i="7"/>
  <c r="C20" i="7"/>
  <c r="C21" i="7"/>
  <c r="C10" i="43" l="1"/>
  <c r="C11" i="43"/>
  <c r="C12" i="43"/>
  <c r="C13" i="43"/>
  <c r="C14" i="43"/>
  <c r="C15" i="43"/>
  <c r="C16" i="43"/>
  <c r="C17" i="43"/>
  <c r="C18" i="43"/>
  <c r="C19" i="43"/>
  <c r="C20" i="43"/>
  <c r="C21" i="43"/>
  <c r="I9" i="5" l="1"/>
  <c r="I8" i="5"/>
  <c r="I7" i="5"/>
  <c r="I14" i="4"/>
  <c r="I13" i="4"/>
  <c r="I12" i="4"/>
  <c r="I11" i="4"/>
  <c r="I10" i="4"/>
  <c r="I9" i="4"/>
  <c r="I16" i="6"/>
  <c r="I22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15" i="2"/>
  <c r="I14" i="2"/>
  <c r="I13" i="2"/>
  <c r="I12" i="2"/>
  <c r="I11" i="2"/>
  <c r="I10" i="2"/>
  <c r="I9" i="2"/>
  <c r="I8" i="2"/>
  <c r="I7" i="2"/>
  <c r="I13" i="1"/>
  <c r="I12" i="1"/>
  <c r="I11" i="1"/>
  <c r="I10" i="1"/>
  <c r="I9" i="1"/>
  <c r="I8" i="1"/>
  <c r="I7" i="1"/>
  <c r="B21" i="5" l="1"/>
  <c r="D18" i="5" s="1"/>
  <c r="B20" i="5"/>
  <c r="C18" i="5" s="1"/>
  <c r="B21" i="4"/>
  <c r="D18" i="4" s="1"/>
  <c r="B20" i="4"/>
  <c r="C18" i="4" s="1"/>
  <c r="B21" i="6"/>
  <c r="D17" i="6" s="1"/>
  <c r="B20" i="6"/>
  <c r="C18" i="6" s="1"/>
  <c r="B21" i="3"/>
  <c r="D17" i="3" s="1"/>
  <c r="B20" i="3"/>
  <c r="C18" i="3" s="1"/>
  <c r="B21" i="2"/>
  <c r="D18" i="2" s="1"/>
  <c r="B20" i="2"/>
  <c r="C18" i="2" s="1"/>
  <c r="B20" i="1"/>
  <c r="C9" i="1" s="1"/>
  <c r="B21" i="1"/>
  <c r="D8" i="1" s="1"/>
  <c r="C10" i="2" l="1"/>
  <c r="C14" i="2"/>
  <c r="C12" i="2"/>
  <c r="C7" i="2"/>
  <c r="C9" i="2"/>
  <c r="C13" i="2"/>
  <c r="C8" i="2"/>
  <c r="C11" i="2"/>
  <c r="D7" i="2"/>
  <c r="D11" i="2"/>
  <c r="D9" i="2"/>
  <c r="D13" i="2"/>
  <c r="D8" i="2"/>
  <c r="D10" i="2"/>
  <c r="D14" i="2"/>
  <c r="D12" i="2"/>
  <c r="C17" i="6"/>
  <c r="D15" i="2"/>
  <c r="C9" i="6"/>
  <c r="C7" i="1"/>
  <c r="C16" i="1"/>
  <c r="C11" i="1"/>
  <c r="C8" i="1"/>
  <c r="C15" i="1"/>
  <c r="D15" i="1"/>
  <c r="C12" i="1"/>
  <c r="D11" i="1"/>
  <c r="D7" i="1"/>
  <c r="D18" i="1"/>
  <c r="D14" i="1"/>
  <c r="D10" i="1"/>
  <c r="C18" i="1"/>
  <c r="C14" i="1"/>
  <c r="C10" i="1"/>
  <c r="D17" i="1"/>
  <c r="D13" i="1"/>
  <c r="D9" i="1"/>
  <c r="C17" i="1"/>
  <c r="C13" i="1"/>
  <c r="D16" i="1"/>
  <c r="D12" i="1"/>
  <c r="C17" i="2"/>
  <c r="D17" i="2"/>
  <c r="C15" i="2"/>
  <c r="C11" i="6"/>
  <c r="C13" i="6"/>
  <c r="C7" i="6"/>
  <c r="C15" i="6"/>
  <c r="D8" i="6"/>
  <c r="D10" i="6"/>
  <c r="D12" i="6"/>
  <c r="D14" i="6"/>
  <c r="D16" i="6"/>
  <c r="D18" i="6"/>
  <c r="D7" i="6"/>
  <c r="D9" i="6"/>
  <c r="D11" i="6"/>
  <c r="D13" i="6"/>
  <c r="D15" i="6"/>
  <c r="C8" i="6"/>
  <c r="C10" i="6"/>
  <c r="C12" i="6"/>
  <c r="C14" i="6"/>
  <c r="C16" i="6"/>
  <c r="D8" i="3"/>
  <c r="D10" i="3"/>
  <c r="D12" i="3"/>
  <c r="D14" i="3"/>
  <c r="D16" i="3"/>
  <c r="D18" i="3"/>
  <c r="C7" i="3"/>
  <c r="C9" i="3"/>
  <c r="C11" i="3"/>
  <c r="C13" i="3"/>
  <c r="C15" i="3"/>
  <c r="C17" i="3"/>
  <c r="D7" i="3"/>
  <c r="D9" i="3"/>
  <c r="D11" i="3"/>
  <c r="D13" i="3"/>
  <c r="D15" i="3"/>
  <c r="C8" i="3"/>
  <c r="C10" i="3"/>
  <c r="C12" i="3"/>
  <c r="C14" i="3"/>
  <c r="C16" i="3"/>
  <c r="C7" i="5"/>
  <c r="C9" i="5"/>
  <c r="C11" i="5"/>
  <c r="C13" i="5"/>
  <c r="C15" i="5"/>
  <c r="C17" i="5"/>
  <c r="D7" i="5"/>
  <c r="D9" i="5"/>
  <c r="D11" i="5"/>
  <c r="D13" i="5"/>
  <c r="D15" i="5"/>
  <c r="D17" i="5"/>
  <c r="C8" i="5"/>
  <c r="C10" i="5"/>
  <c r="C12" i="5"/>
  <c r="C14" i="5"/>
  <c r="C16" i="5"/>
  <c r="D8" i="5"/>
  <c r="D10" i="5"/>
  <c r="D12" i="5"/>
  <c r="D14" i="5"/>
  <c r="D16" i="5"/>
  <c r="C7" i="4"/>
  <c r="C9" i="4"/>
  <c r="C11" i="4"/>
  <c r="C13" i="4"/>
  <c r="C15" i="4"/>
  <c r="C17" i="4"/>
  <c r="D7" i="4"/>
  <c r="D9" i="4"/>
  <c r="D11" i="4"/>
  <c r="D13" i="4"/>
  <c r="D15" i="4"/>
  <c r="D17" i="4"/>
  <c r="C8" i="4"/>
  <c r="C10" i="4"/>
  <c r="C12" i="4"/>
  <c r="C14" i="4"/>
  <c r="C16" i="4"/>
  <c r="D8" i="4"/>
  <c r="D10" i="4"/>
  <c r="D12" i="4"/>
  <c r="D14" i="4"/>
  <c r="D16" i="4"/>
  <c r="C16" i="2"/>
  <c r="D16" i="2"/>
  <c r="B24" i="70" l="1"/>
  <c r="D21" i="70" s="1"/>
  <c r="C21" i="70"/>
  <c r="C20" i="70"/>
  <c r="C19" i="70"/>
  <c r="C18" i="70"/>
  <c r="C17" i="70"/>
  <c r="C16" i="70"/>
  <c r="C15" i="70"/>
  <c r="C14" i="70"/>
  <c r="C13" i="70"/>
  <c r="C12" i="70"/>
  <c r="C11" i="70"/>
  <c r="C10" i="70"/>
  <c r="B24" i="69"/>
  <c r="D21" i="69" s="1"/>
  <c r="C21" i="69"/>
  <c r="C20" i="69"/>
  <c r="C19" i="69"/>
  <c r="C18" i="69"/>
  <c r="C17" i="69"/>
  <c r="C16" i="69"/>
  <c r="C15" i="69"/>
  <c r="C14" i="69"/>
  <c r="C13" i="69"/>
  <c r="C12" i="69"/>
  <c r="C11" i="69"/>
  <c r="C10" i="69"/>
  <c r="B24" i="68"/>
  <c r="D21" i="68" s="1"/>
  <c r="C21" i="68"/>
  <c r="C20" i="68"/>
  <c r="C19" i="68"/>
  <c r="C18" i="68"/>
  <c r="C17" i="68"/>
  <c r="C16" i="68"/>
  <c r="C15" i="68"/>
  <c r="C14" i="68"/>
  <c r="C13" i="68"/>
  <c r="C12" i="68"/>
  <c r="C11" i="68"/>
  <c r="C10" i="68"/>
  <c r="B24" i="67"/>
  <c r="D21" i="67" s="1"/>
  <c r="C21" i="67"/>
  <c r="C20" i="67"/>
  <c r="C19" i="67"/>
  <c r="C18" i="67"/>
  <c r="C17" i="67"/>
  <c r="C16" i="67"/>
  <c r="C15" i="67"/>
  <c r="C14" i="67"/>
  <c r="C13" i="67"/>
  <c r="C12" i="67"/>
  <c r="C11" i="67"/>
  <c r="C10" i="67"/>
  <c r="B24" i="66"/>
  <c r="D21" i="66" s="1"/>
  <c r="C21" i="66"/>
  <c r="C20" i="66"/>
  <c r="C19" i="66"/>
  <c r="C18" i="66"/>
  <c r="C17" i="66"/>
  <c r="C16" i="66"/>
  <c r="C15" i="66"/>
  <c r="C14" i="66"/>
  <c r="C13" i="66"/>
  <c r="C12" i="66"/>
  <c r="C11" i="66"/>
  <c r="C10" i="66"/>
  <c r="B24" i="65"/>
  <c r="D21" i="65" s="1"/>
  <c r="C21" i="65"/>
  <c r="C20" i="65"/>
  <c r="C19" i="65"/>
  <c r="C18" i="65"/>
  <c r="C17" i="65"/>
  <c r="C16" i="65"/>
  <c r="C15" i="65"/>
  <c r="C14" i="65"/>
  <c r="C13" i="65"/>
  <c r="C12" i="65"/>
  <c r="C11" i="65"/>
  <c r="C10" i="65"/>
  <c r="B24" i="64"/>
  <c r="D21" i="64" s="1"/>
  <c r="C21" i="64"/>
  <c r="C20" i="64"/>
  <c r="C19" i="64"/>
  <c r="C18" i="64"/>
  <c r="C17" i="64"/>
  <c r="C16" i="64"/>
  <c r="C15" i="64"/>
  <c r="C14" i="64"/>
  <c r="C13" i="64"/>
  <c r="C12" i="64"/>
  <c r="C11" i="64"/>
  <c r="C10" i="64"/>
  <c r="B24" i="63"/>
  <c r="D21" i="63" s="1"/>
  <c r="C21" i="63"/>
  <c r="C20" i="63"/>
  <c r="C19" i="63"/>
  <c r="C18" i="63"/>
  <c r="C17" i="63"/>
  <c r="C16" i="63"/>
  <c r="C15" i="63"/>
  <c r="C14" i="63"/>
  <c r="C13" i="63"/>
  <c r="C12" i="63"/>
  <c r="C11" i="63"/>
  <c r="C10" i="63"/>
  <c r="B24" i="62"/>
  <c r="D21" i="62" s="1"/>
  <c r="C21" i="62"/>
  <c r="C20" i="62"/>
  <c r="C19" i="62"/>
  <c r="C18" i="62"/>
  <c r="C17" i="62"/>
  <c r="C16" i="62"/>
  <c r="C15" i="62"/>
  <c r="C14" i="62"/>
  <c r="C13" i="62"/>
  <c r="C12" i="62"/>
  <c r="C11" i="62"/>
  <c r="C10" i="62"/>
  <c r="B24" i="61"/>
  <c r="C21" i="61"/>
  <c r="C20" i="61"/>
  <c r="C19" i="61"/>
  <c r="C18" i="61"/>
  <c r="B24" i="60"/>
  <c r="D21" i="60" s="1"/>
  <c r="C21" i="60"/>
  <c r="C20" i="60"/>
  <c r="C19" i="60"/>
  <c r="C18" i="60"/>
  <c r="C17" i="60"/>
  <c r="C16" i="60"/>
  <c r="C15" i="60"/>
  <c r="C14" i="60"/>
  <c r="C13" i="60"/>
  <c r="C12" i="60"/>
  <c r="C11" i="60"/>
  <c r="C10" i="60"/>
  <c r="B24" i="59"/>
  <c r="D21" i="59" s="1"/>
  <c r="C21" i="59"/>
  <c r="C20" i="59"/>
  <c r="C19" i="59"/>
  <c r="C18" i="59"/>
  <c r="C17" i="59"/>
  <c r="C16" i="59"/>
  <c r="C15" i="59"/>
  <c r="C14" i="59"/>
  <c r="C13" i="59"/>
  <c r="C12" i="59"/>
  <c r="C11" i="59"/>
  <c r="C10" i="59"/>
  <c r="B24" i="58"/>
  <c r="D21" i="58" s="1"/>
  <c r="C21" i="58"/>
  <c r="C20" i="58"/>
  <c r="C19" i="58"/>
  <c r="C18" i="58"/>
  <c r="C17" i="58"/>
  <c r="C16" i="58"/>
  <c r="C15" i="58"/>
  <c r="C14" i="58"/>
  <c r="C13" i="58"/>
  <c r="C12" i="58"/>
  <c r="D21" i="61" l="1"/>
  <c r="D10" i="61"/>
  <c r="D12" i="61"/>
  <c r="D14" i="61"/>
  <c r="D16" i="61"/>
  <c r="D11" i="61"/>
  <c r="D13" i="61"/>
  <c r="D15" i="61"/>
  <c r="D17" i="61"/>
  <c r="D16" i="65"/>
  <c r="D10" i="70"/>
  <c r="D12" i="70"/>
  <c r="D14" i="70"/>
  <c r="D16" i="70"/>
  <c r="D18" i="70"/>
  <c r="D20" i="70"/>
  <c r="D11" i="70"/>
  <c r="D13" i="70"/>
  <c r="D15" i="70"/>
  <c r="D17" i="70"/>
  <c r="D19" i="70"/>
  <c r="D10" i="69"/>
  <c r="D12" i="69"/>
  <c r="D14" i="69"/>
  <c r="D16" i="69"/>
  <c r="D18" i="69"/>
  <c r="D20" i="69"/>
  <c r="D11" i="69"/>
  <c r="D13" i="69"/>
  <c r="D15" i="69"/>
  <c r="D17" i="69"/>
  <c r="D19" i="69"/>
  <c r="D10" i="68"/>
  <c r="D12" i="68"/>
  <c r="D14" i="68"/>
  <c r="D16" i="68"/>
  <c r="D18" i="68"/>
  <c r="D20" i="68"/>
  <c r="D11" i="68"/>
  <c r="D13" i="68"/>
  <c r="D15" i="68"/>
  <c r="D17" i="68"/>
  <c r="D19" i="68"/>
  <c r="D10" i="67"/>
  <c r="D12" i="67"/>
  <c r="D14" i="67"/>
  <c r="D16" i="67"/>
  <c r="D18" i="67"/>
  <c r="D20" i="67"/>
  <c r="D11" i="67"/>
  <c r="D13" i="67"/>
  <c r="D15" i="67"/>
  <c r="D17" i="67"/>
  <c r="D19" i="67"/>
  <c r="D10" i="66"/>
  <c r="D12" i="66"/>
  <c r="D14" i="66"/>
  <c r="D16" i="66"/>
  <c r="D18" i="66"/>
  <c r="D20" i="66"/>
  <c r="D11" i="66"/>
  <c r="D13" i="66"/>
  <c r="D15" i="66"/>
  <c r="D17" i="66"/>
  <c r="D19" i="66"/>
  <c r="D14" i="65"/>
  <c r="D12" i="65"/>
  <c r="D20" i="65"/>
  <c r="D10" i="65"/>
  <c r="D18" i="65"/>
  <c r="D11" i="65"/>
  <c r="D13" i="65"/>
  <c r="D15" i="65"/>
  <c r="D17" i="65"/>
  <c r="D19" i="65"/>
  <c r="D10" i="64"/>
  <c r="D12" i="64"/>
  <c r="D14" i="64"/>
  <c r="D16" i="64"/>
  <c r="D18" i="64"/>
  <c r="D20" i="64"/>
  <c r="D11" i="64"/>
  <c r="D13" i="64"/>
  <c r="D15" i="64"/>
  <c r="D17" i="64"/>
  <c r="D19" i="64"/>
  <c r="D10" i="63"/>
  <c r="D12" i="63"/>
  <c r="D14" i="63"/>
  <c r="D16" i="63"/>
  <c r="D18" i="63"/>
  <c r="D20" i="63"/>
  <c r="D11" i="63"/>
  <c r="D13" i="63"/>
  <c r="D15" i="63"/>
  <c r="D17" i="63"/>
  <c r="D19" i="63"/>
  <c r="D10" i="62"/>
  <c r="D12" i="62"/>
  <c r="D14" i="62"/>
  <c r="D16" i="62"/>
  <c r="D18" i="62"/>
  <c r="D20" i="62"/>
  <c r="D11" i="62"/>
  <c r="D13" i="62"/>
  <c r="D15" i="62"/>
  <c r="D17" i="62"/>
  <c r="D19" i="62"/>
  <c r="D18" i="61"/>
  <c r="D20" i="61"/>
  <c r="D19" i="61"/>
  <c r="D10" i="60"/>
  <c r="D12" i="60"/>
  <c r="D14" i="60"/>
  <c r="D16" i="60"/>
  <c r="D18" i="60"/>
  <c r="D20" i="60"/>
  <c r="D11" i="60"/>
  <c r="D13" i="60"/>
  <c r="D15" i="60"/>
  <c r="D17" i="60"/>
  <c r="D19" i="60"/>
  <c r="D10" i="59"/>
  <c r="D12" i="59"/>
  <c r="D14" i="59"/>
  <c r="D16" i="59"/>
  <c r="D18" i="59"/>
  <c r="D20" i="59"/>
  <c r="D11" i="59"/>
  <c r="D13" i="59"/>
  <c r="D15" i="59"/>
  <c r="D17" i="59"/>
  <c r="D19" i="59"/>
  <c r="D10" i="58"/>
  <c r="D12" i="58"/>
  <c r="D14" i="58"/>
  <c r="D16" i="58"/>
  <c r="D18" i="58"/>
  <c r="D20" i="58"/>
  <c r="D11" i="58"/>
  <c r="D13" i="58"/>
  <c r="D15" i="58"/>
  <c r="D17" i="58"/>
  <c r="D19" i="58"/>
  <c r="B24" i="57"/>
  <c r="D20" i="57" s="1"/>
  <c r="C21" i="57"/>
  <c r="C20" i="57"/>
  <c r="C19" i="57"/>
  <c r="C18" i="57"/>
  <c r="C17" i="57"/>
  <c r="C16" i="57"/>
  <c r="C15" i="57"/>
  <c r="C14" i="57"/>
  <c r="C13" i="57"/>
  <c r="C12" i="57"/>
  <c r="C11" i="57"/>
  <c r="C10" i="57"/>
  <c r="B24" i="56"/>
  <c r="D21" i="56" s="1"/>
  <c r="C21" i="56"/>
  <c r="C20" i="56"/>
  <c r="C19" i="56"/>
  <c r="C18" i="56"/>
  <c r="C17" i="56"/>
  <c r="C16" i="56"/>
  <c r="C15" i="56"/>
  <c r="C14" i="56"/>
  <c r="C13" i="56"/>
  <c r="C12" i="56"/>
  <c r="C11" i="56"/>
  <c r="C10" i="56"/>
  <c r="B24" i="55"/>
  <c r="D21" i="55" s="1"/>
  <c r="C21" i="55"/>
  <c r="C20" i="55"/>
  <c r="C19" i="55"/>
  <c r="C18" i="55"/>
  <c r="C17" i="55"/>
  <c r="C16" i="55"/>
  <c r="C15" i="55"/>
  <c r="C14" i="55"/>
  <c r="C13" i="55"/>
  <c r="C12" i="55"/>
  <c r="C11" i="55"/>
  <c r="B24" i="54"/>
  <c r="D21" i="54" s="1"/>
  <c r="C21" i="54"/>
  <c r="C20" i="54"/>
  <c r="C19" i="54"/>
  <c r="C18" i="54"/>
  <c r="C17" i="54"/>
  <c r="C16" i="54"/>
  <c r="C15" i="54"/>
  <c r="C14" i="54"/>
  <c r="C13" i="54"/>
  <c r="C12" i="54"/>
  <c r="C11" i="54"/>
  <c r="C10" i="54"/>
  <c r="B24" i="53"/>
  <c r="D21" i="53" s="1"/>
  <c r="C21" i="53"/>
  <c r="C20" i="53"/>
  <c r="C19" i="53"/>
  <c r="C18" i="53"/>
  <c r="C17" i="53"/>
  <c r="C16" i="53"/>
  <c r="C15" i="53"/>
  <c r="C14" i="53"/>
  <c r="C13" i="53"/>
  <c r="C12" i="53"/>
  <c r="C11" i="53"/>
  <c r="C10" i="53"/>
  <c r="D18" i="54" l="1"/>
  <c r="D12" i="54"/>
  <c r="D16" i="54"/>
  <c r="D11" i="57"/>
  <c r="D10" i="54"/>
  <c r="D19" i="57"/>
  <c r="D17" i="57"/>
  <c r="D15" i="57"/>
  <c r="D13" i="57"/>
  <c r="D21" i="57"/>
  <c r="D10" i="57"/>
  <c r="D12" i="57"/>
  <c r="D14" i="57"/>
  <c r="D16" i="57"/>
  <c r="D18" i="57"/>
  <c r="D10" i="56"/>
  <c r="D12" i="56"/>
  <c r="D14" i="56"/>
  <c r="D16" i="56"/>
  <c r="D18" i="56"/>
  <c r="D20" i="56"/>
  <c r="D11" i="56"/>
  <c r="D13" i="56"/>
  <c r="D15" i="56"/>
  <c r="D17" i="56"/>
  <c r="D19" i="56"/>
  <c r="C10" i="55"/>
  <c r="D10" i="55"/>
  <c r="D12" i="55"/>
  <c r="D14" i="55"/>
  <c r="D16" i="55"/>
  <c r="D18" i="55"/>
  <c r="D20" i="55"/>
  <c r="D11" i="55"/>
  <c r="D13" i="55"/>
  <c r="D15" i="55"/>
  <c r="D17" i="55"/>
  <c r="D19" i="55"/>
  <c r="D20" i="54"/>
  <c r="D14" i="54"/>
  <c r="D11" i="54"/>
  <c r="D13" i="54"/>
  <c r="D15" i="54"/>
  <c r="D17" i="54"/>
  <c r="D19" i="54"/>
  <c r="D10" i="53"/>
  <c r="D12" i="53"/>
  <c r="D14" i="53"/>
  <c r="D16" i="53"/>
  <c r="D18" i="53"/>
  <c r="D20" i="53"/>
  <c r="D11" i="53"/>
  <c r="D13" i="53"/>
  <c r="D15" i="53"/>
  <c r="D17" i="53"/>
  <c r="D19" i="53"/>
  <c r="B24" i="52"/>
  <c r="D21" i="52" s="1"/>
  <c r="C21" i="52"/>
  <c r="C20" i="52"/>
  <c r="C19" i="52"/>
  <c r="C18" i="52"/>
  <c r="C17" i="52"/>
  <c r="C16" i="52"/>
  <c r="C15" i="52"/>
  <c r="C14" i="52"/>
  <c r="C13" i="52"/>
  <c r="C12" i="52"/>
  <c r="C11" i="52"/>
  <c r="C10" i="52"/>
  <c r="B24" i="51"/>
  <c r="D21" i="51" s="1"/>
  <c r="C21" i="51"/>
  <c r="C20" i="51"/>
  <c r="C19" i="51"/>
  <c r="C18" i="51"/>
  <c r="C17" i="51"/>
  <c r="C16" i="51"/>
  <c r="C15" i="51"/>
  <c r="C14" i="51"/>
  <c r="C13" i="51"/>
  <c r="C12" i="51"/>
  <c r="C11" i="51"/>
  <c r="C10" i="51"/>
  <c r="B24" i="50"/>
  <c r="D21" i="50" s="1"/>
  <c r="C21" i="50"/>
  <c r="C20" i="50"/>
  <c r="C19" i="50"/>
  <c r="C18" i="50"/>
  <c r="C17" i="50"/>
  <c r="C16" i="50"/>
  <c r="C15" i="50"/>
  <c r="C14" i="50"/>
  <c r="C13" i="50"/>
  <c r="C12" i="50"/>
  <c r="C11" i="50"/>
  <c r="C10" i="50"/>
  <c r="D21" i="49"/>
  <c r="C21" i="49"/>
  <c r="C20" i="49"/>
  <c r="C19" i="49"/>
  <c r="C18" i="49"/>
  <c r="C17" i="49"/>
  <c r="C16" i="49"/>
  <c r="C15" i="49"/>
  <c r="C14" i="49"/>
  <c r="C13" i="49"/>
  <c r="C12" i="49"/>
  <c r="C11" i="49"/>
  <c r="C10" i="49"/>
  <c r="B24" i="48"/>
  <c r="C21" i="48"/>
  <c r="C20" i="48"/>
  <c r="C19" i="48"/>
  <c r="C18" i="48"/>
  <c r="C17" i="48"/>
  <c r="C16" i="48"/>
  <c r="C15" i="48"/>
  <c r="C14" i="48"/>
  <c r="B24" i="47"/>
  <c r="D21" i="47" s="1"/>
  <c r="C21" i="47"/>
  <c r="C20" i="47"/>
  <c r="C19" i="47"/>
  <c r="C18" i="47"/>
  <c r="C17" i="47"/>
  <c r="C16" i="47"/>
  <c r="C15" i="47"/>
  <c r="C14" i="47"/>
  <c r="C13" i="47"/>
  <c r="C12" i="47"/>
  <c r="C11" i="47"/>
  <c r="C10" i="47"/>
  <c r="D21" i="48" l="1"/>
  <c r="D10" i="48"/>
  <c r="D11" i="48"/>
  <c r="D13" i="48"/>
  <c r="D12" i="48"/>
  <c r="D10" i="52"/>
  <c r="D12" i="52"/>
  <c r="D14" i="52"/>
  <c r="D16" i="52"/>
  <c r="D18" i="52"/>
  <c r="D20" i="52"/>
  <c r="D11" i="52"/>
  <c r="D13" i="52"/>
  <c r="D15" i="52"/>
  <c r="D17" i="52"/>
  <c r="D19" i="52"/>
  <c r="D10" i="51"/>
  <c r="D12" i="51"/>
  <c r="D14" i="51"/>
  <c r="D16" i="51"/>
  <c r="D18" i="51"/>
  <c r="D20" i="51"/>
  <c r="D11" i="51"/>
  <c r="D13" i="51"/>
  <c r="D15" i="51"/>
  <c r="D17" i="51"/>
  <c r="D19" i="51"/>
  <c r="D10" i="50"/>
  <c r="D12" i="50"/>
  <c r="D14" i="50"/>
  <c r="D16" i="50"/>
  <c r="D18" i="50"/>
  <c r="D20" i="50"/>
  <c r="D11" i="50"/>
  <c r="D13" i="50"/>
  <c r="D15" i="50"/>
  <c r="D17" i="50"/>
  <c r="D19" i="50"/>
  <c r="D10" i="49"/>
  <c r="D12" i="49"/>
  <c r="D14" i="49"/>
  <c r="D16" i="49"/>
  <c r="D18" i="49"/>
  <c r="D20" i="49"/>
  <c r="D11" i="49"/>
  <c r="D13" i="49"/>
  <c r="D15" i="49"/>
  <c r="D17" i="49"/>
  <c r="D19" i="49"/>
  <c r="D14" i="48"/>
  <c r="D16" i="48"/>
  <c r="D18" i="48"/>
  <c r="D20" i="48"/>
  <c r="D15" i="48"/>
  <c r="D17" i="48"/>
  <c r="D19" i="48"/>
  <c r="D16" i="47"/>
  <c r="D14" i="47"/>
  <c r="D12" i="47"/>
  <c r="D20" i="47"/>
  <c r="D10" i="47"/>
  <c r="D18" i="47"/>
  <c r="D11" i="47"/>
  <c r="D13" i="47"/>
  <c r="D15" i="47"/>
  <c r="D17" i="47"/>
  <c r="D19" i="47"/>
  <c r="B24" i="46"/>
  <c r="D21" i="46" s="1"/>
  <c r="C21" i="46"/>
  <c r="C20" i="46"/>
  <c r="C19" i="46"/>
  <c r="C18" i="46"/>
  <c r="C17" i="46"/>
  <c r="C16" i="46"/>
  <c r="C15" i="46"/>
  <c r="C14" i="46"/>
  <c r="C13" i="46"/>
  <c r="C12" i="46"/>
  <c r="C11" i="46"/>
  <c r="C10" i="46"/>
  <c r="B24" i="45"/>
  <c r="B24" i="44"/>
  <c r="D21" i="44" s="1"/>
  <c r="C21" i="44"/>
  <c r="C20" i="44"/>
  <c r="C19" i="44"/>
  <c r="C18" i="44"/>
  <c r="C17" i="44"/>
  <c r="C16" i="44"/>
  <c r="C15" i="44"/>
  <c r="C14" i="44"/>
  <c r="C13" i="44"/>
  <c r="C12" i="44"/>
  <c r="C11" i="44"/>
  <c r="C10" i="44"/>
  <c r="B24" i="43"/>
  <c r="B24" i="42"/>
  <c r="D21" i="42" s="1"/>
  <c r="C21" i="42"/>
  <c r="C20" i="42"/>
  <c r="C19" i="42"/>
  <c r="C18" i="42"/>
  <c r="C17" i="42"/>
  <c r="C16" i="42"/>
  <c r="C15" i="42"/>
  <c r="C14" i="42"/>
  <c r="C13" i="42"/>
  <c r="C12" i="42"/>
  <c r="C11" i="42"/>
  <c r="C10" i="42"/>
  <c r="B24" i="41"/>
  <c r="D20" i="41" s="1"/>
  <c r="C21" i="41"/>
  <c r="C20" i="41"/>
  <c r="C19" i="41"/>
  <c r="C18" i="41"/>
  <c r="C17" i="41"/>
  <c r="C16" i="41"/>
  <c r="C15" i="41"/>
  <c r="C14" i="41"/>
  <c r="C13" i="41"/>
  <c r="C12" i="41"/>
  <c r="C11" i="41"/>
  <c r="C10" i="41"/>
  <c r="B24" i="40"/>
  <c r="D21" i="40" s="1"/>
  <c r="C21" i="40"/>
  <c r="C20" i="40"/>
  <c r="C19" i="40"/>
  <c r="C18" i="40"/>
  <c r="C17" i="40"/>
  <c r="C16" i="40"/>
  <c r="C15" i="40"/>
  <c r="C14" i="40"/>
  <c r="C13" i="40"/>
  <c r="C12" i="40"/>
  <c r="C11" i="40"/>
  <c r="C10" i="40"/>
  <c r="D21" i="45" l="1"/>
  <c r="D20" i="45"/>
  <c r="D18" i="45"/>
  <c r="D19" i="45"/>
  <c r="D11" i="43"/>
  <c r="D13" i="43"/>
  <c r="D15" i="43"/>
  <c r="D17" i="43"/>
  <c r="D19" i="43"/>
  <c r="D21" i="43"/>
  <c r="D10" i="43"/>
  <c r="D12" i="43"/>
  <c r="D14" i="43"/>
  <c r="D16" i="43"/>
  <c r="D18" i="43"/>
  <c r="D20" i="43"/>
  <c r="D10" i="46"/>
  <c r="D12" i="46"/>
  <c r="D14" i="46"/>
  <c r="D16" i="46"/>
  <c r="D18" i="46"/>
  <c r="D20" i="46"/>
  <c r="D11" i="46"/>
  <c r="D13" i="46"/>
  <c r="D15" i="46"/>
  <c r="D17" i="46"/>
  <c r="D19" i="46"/>
  <c r="D10" i="45"/>
  <c r="D12" i="45"/>
  <c r="D14" i="45"/>
  <c r="D16" i="45"/>
  <c r="D11" i="45"/>
  <c r="D13" i="45"/>
  <c r="D15" i="45"/>
  <c r="D17" i="45"/>
  <c r="D10" i="44"/>
  <c r="D12" i="44"/>
  <c r="D14" i="44"/>
  <c r="D16" i="44"/>
  <c r="D18" i="44"/>
  <c r="D20" i="44"/>
  <c r="D11" i="44"/>
  <c r="D13" i="44"/>
  <c r="D15" i="44"/>
  <c r="D17" i="44"/>
  <c r="D19" i="44"/>
  <c r="D10" i="42"/>
  <c r="D12" i="42"/>
  <c r="D14" i="42"/>
  <c r="D16" i="42"/>
  <c r="D18" i="42"/>
  <c r="D20" i="42"/>
  <c r="D11" i="42"/>
  <c r="D13" i="42"/>
  <c r="D15" i="42"/>
  <c r="D17" i="42"/>
  <c r="D19" i="42"/>
  <c r="D17" i="41"/>
  <c r="D15" i="41"/>
  <c r="D13" i="41"/>
  <c r="D21" i="41"/>
  <c r="D11" i="41"/>
  <c r="D19" i="41"/>
  <c r="D10" i="41"/>
  <c r="D12" i="41"/>
  <c r="D14" i="41"/>
  <c r="D16" i="41"/>
  <c r="D18" i="41"/>
  <c r="D11" i="40"/>
  <c r="D13" i="40"/>
  <c r="D15" i="40"/>
  <c r="D17" i="40"/>
  <c r="D19" i="40"/>
  <c r="D10" i="40"/>
  <c r="D12" i="40"/>
  <c r="D14" i="40"/>
  <c r="D16" i="40"/>
  <c r="D18" i="40"/>
  <c r="D20" i="40"/>
  <c r="B24" i="39" l="1"/>
  <c r="D21" i="39" s="1"/>
  <c r="C21" i="39"/>
  <c r="C20" i="39"/>
  <c r="C19" i="39"/>
  <c r="C18" i="39"/>
  <c r="C17" i="39"/>
  <c r="C15" i="39"/>
  <c r="C14" i="39"/>
  <c r="C13" i="39"/>
  <c r="C12" i="39"/>
  <c r="C11" i="39"/>
  <c r="C10" i="39"/>
  <c r="B24" i="38"/>
  <c r="D21" i="38" s="1"/>
  <c r="C21" i="38"/>
  <c r="C20" i="38"/>
  <c r="C19" i="38"/>
  <c r="C18" i="38"/>
  <c r="C17" i="38"/>
  <c r="C16" i="38"/>
  <c r="C15" i="38"/>
  <c r="C14" i="38"/>
  <c r="C13" i="38"/>
  <c r="C12" i="38"/>
  <c r="C11" i="38"/>
  <c r="C10" i="38"/>
  <c r="B24" i="37"/>
  <c r="D21" i="37" s="1"/>
  <c r="C21" i="37"/>
  <c r="C20" i="37"/>
  <c r="C19" i="37"/>
  <c r="C18" i="37"/>
  <c r="C17" i="37"/>
  <c r="C16" i="37"/>
  <c r="C15" i="37"/>
  <c r="C14" i="37"/>
  <c r="C13" i="37"/>
  <c r="C12" i="37"/>
  <c r="C11" i="37"/>
  <c r="C10" i="37"/>
  <c r="B24" i="36"/>
  <c r="D21" i="36" s="1"/>
  <c r="C21" i="36"/>
  <c r="C20" i="36"/>
  <c r="C19" i="36"/>
  <c r="C18" i="36"/>
  <c r="C17" i="36"/>
  <c r="C16" i="36"/>
  <c r="C15" i="36"/>
  <c r="C14" i="36"/>
  <c r="C13" i="36"/>
  <c r="C12" i="36"/>
  <c r="C11" i="36"/>
  <c r="C10" i="36"/>
  <c r="D10" i="39" l="1"/>
  <c r="D12" i="39"/>
  <c r="D14" i="39"/>
  <c r="D16" i="39"/>
  <c r="D18" i="39"/>
  <c r="D20" i="39"/>
  <c r="D11" i="39"/>
  <c r="D13" i="39"/>
  <c r="D15" i="39"/>
  <c r="D17" i="39"/>
  <c r="D19" i="39"/>
  <c r="D10" i="38"/>
  <c r="D12" i="38"/>
  <c r="D14" i="38"/>
  <c r="D16" i="38"/>
  <c r="D18" i="38"/>
  <c r="D20" i="38"/>
  <c r="D11" i="38"/>
  <c r="D13" i="38"/>
  <c r="D15" i="38"/>
  <c r="D17" i="38"/>
  <c r="D19" i="38"/>
  <c r="D10" i="37"/>
  <c r="D12" i="37"/>
  <c r="D14" i="37"/>
  <c r="D16" i="37"/>
  <c r="D18" i="37"/>
  <c r="D20" i="37"/>
  <c r="D11" i="37"/>
  <c r="D13" i="37"/>
  <c r="D15" i="37"/>
  <c r="D17" i="37"/>
  <c r="D19" i="37"/>
  <c r="D10" i="36"/>
  <c r="D14" i="36"/>
  <c r="D18" i="36"/>
  <c r="D20" i="36"/>
  <c r="D12" i="36"/>
  <c r="D16" i="36"/>
  <c r="D11" i="36"/>
  <c r="D13" i="36"/>
  <c r="D15" i="36"/>
  <c r="D17" i="36"/>
  <c r="D19" i="36"/>
  <c r="B24" i="35"/>
  <c r="D21" i="35" s="1"/>
  <c r="C21" i="35"/>
  <c r="C20" i="35"/>
  <c r="C19" i="35"/>
  <c r="C18" i="35"/>
  <c r="C17" i="35"/>
  <c r="C16" i="35"/>
  <c r="C15" i="35"/>
  <c r="C14" i="35"/>
  <c r="C13" i="35"/>
  <c r="C12" i="35"/>
  <c r="C11" i="35"/>
  <c r="C10" i="35"/>
  <c r="B24" i="34"/>
  <c r="D21" i="34" s="1"/>
  <c r="C21" i="34"/>
  <c r="C20" i="34"/>
  <c r="C19" i="34"/>
  <c r="C18" i="34"/>
  <c r="C17" i="34"/>
  <c r="C16" i="34"/>
  <c r="C15" i="34"/>
  <c r="C14" i="34"/>
  <c r="C13" i="34"/>
  <c r="C12" i="34"/>
  <c r="C11" i="34"/>
  <c r="C10" i="34"/>
  <c r="B24" i="33"/>
  <c r="D21" i="33" s="1"/>
  <c r="C21" i="33"/>
  <c r="C20" i="33"/>
  <c r="C19" i="33"/>
  <c r="C18" i="33"/>
  <c r="C17" i="33"/>
  <c r="C16" i="33"/>
  <c r="C15" i="33"/>
  <c r="C14" i="33"/>
  <c r="C13" i="33"/>
  <c r="C12" i="33"/>
  <c r="C11" i="33"/>
  <c r="C10" i="33"/>
  <c r="B24" i="32"/>
  <c r="D21" i="32" s="1"/>
  <c r="C21" i="32"/>
  <c r="C20" i="32"/>
  <c r="C19" i="32"/>
  <c r="C18" i="32"/>
  <c r="C17" i="32"/>
  <c r="C16" i="32"/>
  <c r="C15" i="32"/>
  <c r="C14" i="32"/>
  <c r="C13" i="32"/>
  <c r="C12" i="32"/>
  <c r="C11" i="32"/>
  <c r="C10" i="32"/>
  <c r="B24" i="31"/>
  <c r="D21" i="31" s="1"/>
  <c r="C21" i="31"/>
  <c r="C20" i="31"/>
  <c r="C19" i="31"/>
  <c r="C18" i="31"/>
  <c r="C17" i="31"/>
  <c r="C16" i="31"/>
  <c r="C15" i="31"/>
  <c r="C14" i="31"/>
  <c r="C13" i="31"/>
  <c r="C12" i="31"/>
  <c r="C11" i="31"/>
  <c r="C10" i="31"/>
  <c r="B24" i="30"/>
  <c r="D21" i="30" s="1"/>
  <c r="C21" i="30"/>
  <c r="C20" i="30"/>
  <c r="C19" i="30"/>
  <c r="C18" i="30"/>
  <c r="C17" i="30"/>
  <c r="C16" i="30"/>
  <c r="C15" i="30"/>
  <c r="C14" i="30"/>
  <c r="C13" i="30"/>
  <c r="C12" i="30"/>
  <c r="C11" i="30"/>
  <c r="C10" i="30"/>
  <c r="B24" i="29"/>
  <c r="D21" i="29" s="1"/>
  <c r="C21" i="29"/>
  <c r="C20" i="29"/>
  <c r="C19" i="29"/>
  <c r="C18" i="29"/>
  <c r="C17" i="29"/>
  <c r="C16" i="29"/>
  <c r="C15" i="29"/>
  <c r="C14" i="29"/>
  <c r="C13" i="29"/>
  <c r="C12" i="29"/>
  <c r="C11" i="29"/>
  <c r="C10" i="29"/>
  <c r="B24" i="28"/>
  <c r="D21" i="28" s="1"/>
  <c r="C21" i="28"/>
  <c r="C20" i="28"/>
  <c r="C19" i="28"/>
  <c r="C18" i="28"/>
  <c r="C17" i="28"/>
  <c r="C16" i="28"/>
  <c r="C15" i="28"/>
  <c r="C14" i="28"/>
  <c r="C13" i="28"/>
  <c r="C12" i="28"/>
  <c r="C11" i="28"/>
  <c r="C10" i="28"/>
  <c r="B24" i="26"/>
  <c r="D21" i="26" s="1"/>
  <c r="C21" i="26"/>
  <c r="C20" i="26"/>
  <c r="C19" i="26"/>
  <c r="C18" i="26"/>
  <c r="C17" i="26"/>
  <c r="C16" i="26"/>
  <c r="C15" i="26"/>
  <c r="C14" i="26"/>
  <c r="C13" i="26"/>
  <c r="C12" i="26"/>
  <c r="C11" i="26"/>
  <c r="C10" i="26"/>
  <c r="B24" i="25"/>
  <c r="D21" i="25" s="1"/>
  <c r="C21" i="25"/>
  <c r="C20" i="25"/>
  <c r="C19" i="25"/>
  <c r="C18" i="25"/>
  <c r="C17" i="25"/>
  <c r="C16" i="25"/>
  <c r="C15" i="25"/>
  <c r="C14" i="25"/>
  <c r="C13" i="25"/>
  <c r="C12" i="25"/>
  <c r="C11" i="25"/>
  <c r="C10" i="25"/>
  <c r="B24" i="24"/>
  <c r="D21" i="24" s="1"/>
  <c r="C21" i="24"/>
  <c r="C20" i="24"/>
  <c r="C19" i="24"/>
  <c r="C18" i="24"/>
  <c r="C17" i="24"/>
  <c r="C16" i="24"/>
  <c r="C15" i="24"/>
  <c r="C14" i="24"/>
  <c r="C13" i="24"/>
  <c r="C12" i="24"/>
  <c r="C11" i="24"/>
  <c r="C10" i="24"/>
  <c r="B24" i="23"/>
  <c r="D21" i="23" s="1"/>
  <c r="C21" i="23"/>
  <c r="C20" i="23"/>
  <c r="C19" i="23"/>
  <c r="C18" i="23"/>
  <c r="C17" i="23"/>
  <c r="C16" i="23"/>
  <c r="C15" i="23"/>
  <c r="C14" i="23"/>
  <c r="C13" i="23"/>
  <c r="C12" i="23"/>
  <c r="C11" i="23"/>
  <c r="C10" i="23"/>
  <c r="B24" i="22"/>
  <c r="D21" i="22" s="1"/>
  <c r="C21" i="22"/>
  <c r="C20" i="22"/>
  <c r="C19" i="22"/>
  <c r="C18" i="22"/>
  <c r="C17" i="22"/>
  <c r="C16" i="22"/>
  <c r="C15" i="22"/>
  <c r="C14" i="22"/>
  <c r="C13" i="22"/>
  <c r="C12" i="22"/>
  <c r="C11" i="22"/>
  <c r="C10" i="22"/>
  <c r="B24" i="21"/>
  <c r="D21" i="21" s="1"/>
  <c r="C21" i="21"/>
  <c r="C20" i="21"/>
  <c r="C19" i="21"/>
  <c r="C18" i="21"/>
  <c r="C17" i="21"/>
  <c r="C16" i="21"/>
  <c r="C15" i="21"/>
  <c r="C14" i="21"/>
  <c r="C13" i="21"/>
  <c r="C12" i="21"/>
  <c r="C11" i="21"/>
  <c r="C10" i="21"/>
  <c r="D21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B24" i="19"/>
  <c r="D21" i="19" s="1"/>
  <c r="C21" i="19"/>
  <c r="C20" i="19"/>
  <c r="C19" i="19"/>
  <c r="C18" i="19"/>
  <c r="C17" i="19"/>
  <c r="C16" i="19"/>
  <c r="C15" i="19"/>
  <c r="C14" i="19"/>
  <c r="C13" i="19"/>
  <c r="C12" i="19"/>
  <c r="C11" i="19"/>
  <c r="C10" i="19"/>
  <c r="D10" i="35" l="1"/>
  <c r="D12" i="35"/>
  <c r="D14" i="35"/>
  <c r="D16" i="35"/>
  <c r="D18" i="35"/>
  <c r="D20" i="35"/>
  <c r="D11" i="35"/>
  <c r="D13" i="35"/>
  <c r="D15" i="35"/>
  <c r="D17" i="35"/>
  <c r="D19" i="35"/>
  <c r="D10" i="34"/>
  <c r="D12" i="34"/>
  <c r="D14" i="34"/>
  <c r="D16" i="34"/>
  <c r="D18" i="34"/>
  <c r="D20" i="34"/>
  <c r="D11" i="34"/>
  <c r="D13" i="34"/>
  <c r="D15" i="34"/>
  <c r="D17" i="34"/>
  <c r="D19" i="34"/>
  <c r="D10" i="33"/>
  <c r="D12" i="33"/>
  <c r="D14" i="33"/>
  <c r="D16" i="33"/>
  <c r="D18" i="33"/>
  <c r="D20" i="33"/>
  <c r="D11" i="33"/>
  <c r="D13" i="33"/>
  <c r="D15" i="33"/>
  <c r="D17" i="33"/>
  <c r="D19" i="33"/>
  <c r="D10" i="32"/>
  <c r="D12" i="32"/>
  <c r="D14" i="32"/>
  <c r="D16" i="32"/>
  <c r="D18" i="32"/>
  <c r="D20" i="32"/>
  <c r="D11" i="32"/>
  <c r="D13" i="32"/>
  <c r="D15" i="32"/>
  <c r="D17" i="32"/>
  <c r="D19" i="32"/>
  <c r="D10" i="31"/>
  <c r="D12" i="31"/>
  <c r="D14" i="31"/>
  <c r="D16" i="31"/>
  <c r="D18" i="31"/>
  <c r="D20" i="31"/>
  <c r="D11" i="31"/>
  <c r="D13" i="31"/>
  <c r="D15" i="31"/>
  <c r="D17" i="31"/>
  <c r="D19" i="31"/>
  <c r="D10" i="30"/>
  <c r="D12" i="30"/>
  <c r="D14" i="30"/>
  <c r="D16" i="30"/>
  <c r="D18" i="30"/>
  <c r="D20" i="30"/>
  <c r="D11" i="30"/>
  <c r="D13" i="30"/>
  <c r="D15" i="30"/>
  <c r="D17" i="30"/>
  <c r="D19" i="30"/>
  <c r="D10" i="29"/>
  <c r="D12" i="29"/>
  <c r="D14" i="29"/>
  <c r="D16" i="29"/>
  <c r="D18" i="29"/>
  <c r="D20" i="29"/>
  <c r="D11" i="29"/>
  <c r="D13" i="29"/>
  <c r="D15" i="29"/>
  <c r="D17" i="29"/>
  <c r="D19" i="29"/>
  <c r="D10" i="28"/>
  <c r="D12" i="28"/>
  <c r="D14" i="28"/>
  <c r="D16" i="28"/>
  <c r="D18" i="28"/>
  <c r="D20" i="28"/>
  <c r="D11" i="28"/>
  <c r="D13" i="28"/>
  <c r="D15" i="28"/>
  <c r="D17" i="28"/>
  <c r="D19" i="28"/>
  <c r="D10" i="26"/>
  <c r="D12" i="26"/>
  <c r="D14" i="26"/>
  <c r="D16" i="26"/>
  <c r="D18" i="26"/>
  <c r="D20" i="26"/>
  <c r="D11" i="26"/>
  <c r="D13" i="26"/>
  <c r="D15" i="26"/>
  <c r="D17" i="26"/>
  <c r="D19" i="26"/>
  <c r="D10" i="25"/>
  <c r="D12" i="25"/>
  <c r="D14" i="25"/>
  <c r="D16" i="25"/>
  <c r="D18" i="25"/>
  <c r="D20" i="25"/>
  <c r="D11" i="25"/>
  <c r="D13" i="25"/>
  <c r="D15" i="25"/>
  <c r="D17" i="25"/>
  <c r="D19" i="25"/>
  <c r="D10" i="24"/>
  <c r="D12" i="24"/>
  <c r="D14" i="24"/>
  <c r="D16" i="24"/>
  <c r="D18" i="24"/>
  <c r="D20" i="24"/>
  <c r="D11" i="24"/>
  <c r="D13" i="24"/>
  <c r="D15" i="24"/>
  <c r="D17" i="24"/>
  <c r="D19" i="24"/>
  <c r="D10" i="23"/>
  <c r="D12" i="23"/>
  <c r="D14" i="23"/>
  <c r="D16" i="23"/>
  <c r="D18" i="23"/>
  <c r="D20" i="23"/>
  <c r="D11" i="23"/>
  <c r="D13" i="23"/>
  <c r="D15" i="23"/>
  <c r="D17" i="23"/>
  <c r="D19" i="23"/>
  <c r="D10" i="22"/>
  <c r="D12" i="22"/>
  <c r="D14" i="22"/>
  <c r="D16" i="22"/>
  <c r="D18" i="22"/>
  <c r="D20" i="22"/>
  <c r="D11" i="22"/>
  <c r="D13" i="22"/>
  <c r="D15" i="22"/>
  <c r="D17" i="22"/>
  <c r="D19" i="22"/>
  <c r="D10" i="21"/>
  <c r="D12" i="21"/>
  <c r="D14" i="21"/>
  <c r="D16" i="21"/>
  <c r="D18" i="21"/>
  <c r="D20" i="21"/>
  <c r="D11" i="21"/>
  <c r="D13" i="21"/>
  <c r="D15" i="21"/>
  <c r="D17" i="21"/>
  <c r="D19" i="21"/>
  <c r="D10" i="20"/>
  <c r="D12" i="20"/>
  <c r="D14" i="20"/>
  <c r="D16" i="20"/>
  <c r="D18" i="20"/>
  <c r="D20" i="20"/>
  <c r="D11" i="20"/>
  <c r="D13" i="20"/>
  <c r="D15" i="20"/>
  <c r="D17" i="20"/>
  <c r="D19" i="20"/>
  <c r="D10" i="19"/>
  <c r="D12" i="19"/>
  <c r="D14" i="19"/>
  <c r="D16" i="19"/>
  <c r="D18" i="19"/>
  <c r="D20" i="19"/>
  <c r="D11" i="19"/>
  <c r="D13" i="19"/>
  <c r="D15" i="19"/>
  <c r="D17" i="19"/>
  <c r="D19" i="19"/>
  <c r="B24" i="18"/>
  <c r="D21" i="18" s="1"/>
  <c r="C21" i="18"/>
  <c r="C20" i="18"/>
  <c r="C19" i="18"/>
  <c r="C18" i="18"/>
  <c r="C17" i="18"/>
  <c r="C16" i="18"/>
  <c r="C15" i="18"/>
  <c r="C14" i="18"/>
  <c r="C13" i="18"/>
  <c r="C12" i="18"/>
  <c r="C11" i="18"/>
  <c r="C10" i="18"/>
  <c r="B24" i="17"/>
  <c r="D21" i="17" s="1"/>
  <c r="C21" i="17"/>
  <c r="C20" i="17"/>
  <c r="C19" i="17"/>
  <c r="C18" i="17"/>
  <c r="C17" i="17"/>
  <c r="C16" i="17"/>
  <c r="C15" i="17"/>
  <c r="C14" i="17"/>
  <c r="C13" i="17"/>
  <c r="C12" i="17"/>
  <c r="C11" i="17"/>
  <c r="C10" i="17"/>
  <c r="B24" i="16"/>
  <c r="D21" i="16" s="1"/>
  <c r="C21" i="16"/>
  <c r="C20" i="16"/>
  <c r="C19" i="16"/>
  <c r="C18" i="16"/>
  <c r="C17" i="16"/>
  <c r="C16" i="16"/>
  <c r="C15" i="16"/>
  <c r="C14" i="16"/>
  <c r="C13" i="16"/>
  <c r="C12" i="16"/>
  <c r="C11" i="16"/>
  <c r="C10" i="16"/>
  <c r="B24" i="15"/>
  <c r="D21" i="15" s="1"/>
  <c r="C21" i="15"/>
  <c r="C20" i="15"/>
  <c r="C19" i="15"/>
  <c r="C18" i="15"/>
  <c r="C17" i="15"/>
  <c r="C16" i="15"/>
  <c r="C15" i="15"/>
  <c r="C14" i="15"/>
  <c r="C13" i="15"/>
  <c r="C12" i="15"/>
  <c r="C11" i="15"/>
  <c r="C10" i="15"/>
  <c r="B24" i="14"/>
  <c r="D21" i="14" s="1"/>
  <c r="C21" i="14"/>
  <c r="C20" i="14"/>
  <c r="C19" i="14"/>
  <c r="C18" i="14"/>
  <c r="C17" i="14"/>
  <c r="C16" i="14"/>
  <c r="C15" i="14"/>
  <c r="C14" i="14"/>
  <c r="C13" i="14"/>
  <c r="C12" i="14"/>
  <c r="C11" i="14"/>
  <c r="C10" i="14"/>
  <c r="D10" i="18" l="1"/>
  <c r="D12" i="18"/>
  <c r="D14" i="18"/>
  <c r="D16" i="18"/>
  <c r="D18" i="18"/>
  <c r="D20" i="18"/>
  <c r="D11" i="18"/>
  <c r="D13" i="18"/>
  <c r="D15" i="18"/>
  <c r="D17" i="18"/>
  <c r="D19" i="18"/>
  <c r="D10" i="17"/>
  <c r="D12" i="17"/>
  <c r="D14" i="17"/>
  <c r="D16" i="17"/>
  <c r="D18" i="17"/>
  <c r="D20" i="17"/>
  <c r="D11" i="17"/>
  <c r="D13" i="17"/>
  <c r="D15" i="17"/>
  <c r="D17" i="17"/>
  <c r="D19" i="17"/>
  <c r="D10" i="16"/>
  <c r="D12" i="16"/>
  <c r="D14" i="16"/>
  <c r="D16" i="16"/>
  <c r="D18" i="16"/>
  <c r="D20" i="16"/>
  <c r="D11" i="16"/>
  <c r="D13" i="16"/>
  <c r="D15" i="16"/>
  <c r="D17" i="16"/>
  <c r="D19" i="16"/>
  <c r="D16" i="15"/>
  <c r="D14" i="15"/>
  <c r="D12" i="15"/>
  <c r="D20" i="15"/>
  <c r="D10" i="15"/>
  <c r="D18" i="15"/>
  <c r="D11" i="15"/>
  <c r="D13" i="15"/>
  <c r="D15" i="15"/>
  <c r="D17" i="15"/>
  <c r="D19" i="15"/>
  <c r="D10" i="14"/>
  <c r="D12" i="14"/>
  <c r="D14" i="14"/>
  <c r="D16" i="14"/>
  <c r="D18" i="14"/>
  <c r="D20" i="14"/>
  <c r="D11" i="14"/>
  <c r="D13" i="14"/>
  <c r="D15" i="14"/>
  <c r="D17" i="14"/>
  <c r="D19" i="14"/>
  <c r="B24" i="13"/>
  <c r="D21" i="13" s="1"/>
  <c r="C21" i="13"/>
  <c r="C20" i="13"/>
  <c r="C19" i="13"/>
  <c r="C18" i="13"/>
  <c r="C17" i="13"/>
  <c r="C16" i="13"/>
  <c r="C15" i="13"/>
  <c r="C14" i="13"/>
  <c r="C13" i="13"/>
  <c r="C12" i="13"/>
  <c r="C11" i="13"/>
  <c r="C10" i="13"/>
  <c r="B24" i="12"/>
  <c r="D21" i="12" s="1"/>
  <c r="B24" i="11"/>
  <c r="D21" i="11" s="1"/>
  <c r="C21" i="11"/>
  <c r="C20" i="11"/>
  <c r="C19" i="11"/>
  <c r="C18" i="11"/>
  <c r="C17" i="11"/>
  <c r="C16" i="11"/>
  <c r="C15" i="11"/>
  <c r="C14" i="11"/>
  <c r="C13" i="11"/>
  <c r="C12" i="11"/>
  <c r="C11" i="11"/>
  <c r="C10" i="11"/>
  <c r="B24" i="10"/>
  <c r="D21" i="10" s="1"/>
  <c r="C21" i="10"/>
  <c r="C20" i="10"/>
  <c r="C19" i="10"/>
  <c r="C18" i="10"/>
  <c r="C17" i="10"/>
  <c r="C16" i="10"/>
  <c r="C15" i="10"/>
  <c r="C14" i="10"/>
  <c r="C13" i="10"/>
  <c r="C12" i="10"/>
  <c r="C11" i="10"/>
  <c r="C10" i="10"/>
  <c r="B24" i="9"/>
  <c r="D21" i="9" s="1"/>
  <c r="C21" i="9"/>
  <c r="C20" i="9"/>
  <c r="C19" i="9"/>
  <c r="C18" i="9"/>
  <c r="C17" i="9"/>
  <c r="C16" i="9"/>
  <c r="C15" i="9"/>
  <c r="C14" i="9"/>
  <c r="C13" i="9"/>
  <c r="C12" i="9"/>
  <c r="C11" i="9"/>
  <c r="C10" i="9"/>
  <c r="B24" i="8"/>
  <c r="D20" i="8" s="1"/>
  <c r="C21" i="8"/>
  <c r="C20" i="8"/>
  <c r="C19" i="8"/>
  <c r="C18" i="8"/>
  <c r="C17" i="8"/>
  <c r="C16" i="8"/>
  <c r="C15" i="8"/>
  <c r="C14" i="8"/>
  <c r="C13" i="8"/>
  <c r="C12" i="8"/>
  <c r="C11" i="8"/>
  <c r="C10" i="8"/>
  <c r="D19" i="8" l="1"/>
  <c r="D10" i="13"/>
  <c r="D12" i="13"/>
  <c r="D14" i="13"/>
  <c r="D16" i="13"/>
  <c r="D18" i="13"/>
  <c r="D20" i="13"/>
  <c r="D11" i="13"/>
  <c r="D13" i="13"/>
  <c r="D15" i="13"/>
  <c r="D17" i="13"/>
  <c r="D19" i="13"/>
  <c r="D10" i="12"/>
  <c r="D12" i="12"/>
  <c r="D14" i="12"/>
  <c r="D16" i="12"/>
  <c r="D18" i="12"/>
  <c r="D20" i="12"/>
  <c r="D11" i="12"/>
  <c r="D13" i="12"/>
  <c r="D15" i="12"/>
  <c r="D17" i="12"/>
  <c r="D19" i="12"/>
  <c r="D10" i="11"/>
  <c r="D12" i="11"/>
  <c r="D14" i="11"/>
  <c r="D16" i="11"/>
  <c r="D18" i="11"/>
  <c r="D20" i="11"/>
  <c r="D11" i="11"/>
  <c r="D13" i="11"/>
  <c r="D15" i="11"/>
  <c r="D17" i="11"/>
  <c r="D19" i="11"/>
  <c r="D10" i="10"/>
  <c r="D12" i="10"/>
  <c r="D14" i="10"/>
  <c r="D16" i="10"/>
  <c r="D18" i="10"/>
  <c r="D20" i="10"/>
  <c r="D11" i="10"/>
  <c r="D13" i="10"/>
  <c r="D15" i="10"/>
  <c r="D17" i="10"/>
  <c r="D19" i="10"/>
  <c r="D10" i="9"/>
  <c r="D12" i="9"/>
  <c r="D14" i="9"/>
  <c r="D16" i="9"/>
  <c r="D18" i="9"/>
  <c r="D20" i="9"/>
  <c r="D11" i="9"/>
  <c r="D13" i="9"/>
  <c r="D15" i="9"/>
  <c r="D17" i="9"/>
  <c r="D19" i="9"/>
  <c r="D13" i="8"/>
  <c r="D11" i="8"/>
  <c r="D21" i="8"/>
  <c r="D17" i="8"/>
  <c r="D15" i="8"/>
  <c r="D10" i="8"/>
  <c r="D12" i="8"/>
  <c r="D14" i="8"/>
  <c r="D16" i="8"/>
  <c r="D18" i="8"/>
  <c r="D21" i="7"/>
  <c r="D10" i="7" l="1"/>
  <c r="D12" i="7"/>
  <c r="D14" i="7"/>
  <c r="D16" i="7"/>
  <c r="D18" i="7"/>
  <c r="D20" i="7"/>
  <c r="D11" i="7"/>
  <c r="D13" i="7"/>
  <c r="D15" i="7"/>
  <c r="D17" i="7"/>
  <c r="D19" i="7"/>
</calcChain>
</file>

<file path=xl/sharedStrings.xml><?xml version="1.0" encoding="utf-8"?>
<sst xmlns="http://schemas.openxmlformats.org/spreadsheetml/2006/main" count="2078" uniqueCount="300">
  <si>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</si>
  <si>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</si>
  <si>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</si>
  <si>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</si>
  <si>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</si>
  <si>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</si>
  <si>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</si>
  <si>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</si>
  <si>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</si>
  <si>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</si>
  <si>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</si>
  <si>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</si>
  <si>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CHESTERFIELD</t>
  </si>
  <si>
    <t>CHICHESTER</t>
  </si>
  <si>
    <t>LYME</t>
  </si>
  <si>
    <t>NORTHUMBERLAND</t>
  </si>
  <si>
    <t>RUMNEY</t>
  </si>
  <si>
    <t>ANDOVER</t>
  </si>
  <si>
    <t>02087021</t>
  </si>
  <si>
    <t>02089002</t>
  </si>
  <si>
    <t>02217001</t>
  </si>
  <si>
    <t>02277021</t>
  </si>
  <si>
    <t>02347001</t>
  </si>
  <si>
    <t>02395021</t>
  </si>
  <si>
    <t>02349001</t>
  </si>
  <si>
    <t>GROUP</t>
  </si>
  <si>
    <t>COUNTER</t>
  </si>
  <si>
    <t>TOWN</t>
  </si>
  <si>
    <t>LOCATION</t>
  </si>
  <si>
    <t>02</t>
  </si>
  <si>
    <t>82015056</t>
  </si>
  <si>
    <t>NORTHWOOD</t>
  </si>
  <si>
    <t>62463050</t>
  </si>
  <si>
    <t>WARNER</t>
  </si>
  <si>
    <t>01</t>
  </si>
  <si>
    <t>02067002</t>
  </si>
  <si>
    <t>CAMPTON</t>
  </si>
  <si>
    <t>02197090</t>
  </si>
  <si>
    <t>HAMPTON</t>
  </si>
  <si>
    <t>02265092</t>
  </si>
  <si>
    <t>LITTLETON</t>
  </si>
  <si>
    <t>02409003</t>
  </si>
  <si>
    <t>SEABROOK</t>
  </si>
  <si>
    <t>02439005</t>
  </si>
  <si>
    <t>SUTTON</t>
  </si>
  <si>
    <t>02451001</t>
  </si>
  <si>
    <t>TILTON</t>
  </si>
  <si>
    <t>02259090</t>
  </si>
  <si>
    <t>LINCOLN</t>
  </si>
  <si>
    <t>03</t>
  </si>
  <si>
    <t>02037090</t>
  </si>
  <si>
    <t>BEDFORD</t>
  </si>
  <si>
    <t>02071090</t>
  </si>
  <si>
    <t>CANDIA</t>
  </si>
  <si>
    <t>02099091</t>
  </si>
  <si>
    <t>CONCORD</t>
  </si>
  <si>
    <t>02099092</t>
  </si>
  <si>
    <t>02099103</t>
  </si>
  <si>
    <t>02125090</t>
  </si>
  <si>
    <t>DOVER</t>
  </si>
  <si>
    <t>02153001</t>
  </si>
  <si>
    <t>EXETER</t>
  </si>
  <si>
    <t>02225091</t>
  </si>
  <si>
    <t>HOOKSETT</t>
  </si>
  <si>
    <t>02227001</t>
  </si>
  <si>
    <t>HOPKINTON</t>
  </si>
  <si>
    <t>02253090</t>
  </si>
  <si>
    <t>LEBANON</t>
  </si>
  <si>
    <t>02285092</t>
  </si>
  <si>
    <t>MANCHESTER</t>
  </si>
  <si>
    <t>62315281</t>
  </si>
  <si>
    <t>NASHUA</t>
  </si>
  <si>
    <t>02331001</t>
  </si>
  <si>
    <t>NEWINGTON</t>
  </si>
  <si>
    <t>02389090</t>
  </si>
  <si>
    <t>ROCHESTER</t>
  </si>
  <si>
    <t>02399090</t>
  </si>
  <si>
    <t>02489002</t>
  </si>
  <si>
    <t>WINDHAM</t>
  </si>
  <si>
    <t>05</t>
  </si>
  <si>
    <t>02011001</t>
  </si>
  <si>
    <t>ALTON</t>
  </si>
  <si>
    <t>02169053</t>
  </si>
  <si>
    <t>GILFORD</t>
  </si>
  <si>
    <t>02235001</t>
  </si>
  <si>
    <t>JEFFERSON</t>
  </si>
  <si>
    <t>02295022</t>
  </si>
  <si>
    <t>MEREDITH</t>
  </si>
  <si>
    <t>02357021</t>
  </si>
  <si>
    <t>OSSIPEE</t>
  </si>
  <si>
    <t>02443001</t>
  </si>
  <si>
    <t>TAMWORTH</t>
  </si>
  <si>
    <t>62493054</t>
  </si>
  <si>
    <t>WOLFEBORO</t>
  </si>
  <si>
    <t>02029001</t>
  </si>
  <si>
    <t>BARTLETT</t>
  </si>
  <si>
    <t>02197002</t>
  </si>
  <si>
    <t>02231001</t>
  </si>
  <si>
    <t>JACKSON</t>
  </si>
  <si>
    <t>06</t>
  </si>
  <si>
    <t>04</t>
  </si>
  <si>
    <t>22039022</t>
  </si>
  <si>
    <t>BELMONT</t>
  </si>
  <si>
    <t>02051003</t>
  </si>
  <si>
    <t>BOW</t>
  </si>
  <si>
    <t>02089001</t>
  </si>
  <si>
    <t>02091001</t>
  </si>
  <si>
    <t>CLAREMONT</t>
  </si>
  <si>
    <t>62099056</t>
  </si>
  <si>
    <t>72099278</t>
  </si>
  <si>
    <t>02125001</t>
  </si>
  <si>
    <t>02133021</t>
  </si>
  <si>
    <t>DURHAM</t>
  </si>
  <si>
    <t>82197076</t>
  </si>
  <si>
    <t>02229022</t>
  </si>
  <si>
    <t>02253025</t>
  </si>
  <si>
    <t>02255001</t>
  </si>
  <si>
    <t>LEE</t>
  </si>
  <si>
    <t>02287001</t>
  </si>
  <si>
    <t>MARLBOROUGH</t>
  </si>
  <si>
    <t>02297001</t>
  </si>
  <si>
    <t>MERRIMACK</t>
  </si>
  <si>
    <t>02303001</t>
  </si>
  <si>
    <t>02315051</t>
  </si>
  <si>
    <t>02339001</t>
  </si>
  <si>
    <t>NEWPORT</t>
  </si>
  <si>
    <t>02345001</t>
  </si>
  <si>
    <t>NORTH HAMPTON</t>
  </si>
  <si>
    <t>62387052</t>
  </si>
  <si>
    <t>02445001</t>
  </si>
  <si>
    <t>TEMPLE</t>
  </si>
  <si>
    <t>02489001</t>
  </si>
  <si>
    <t>ADT</t>
  </si>
  <si>
    <t>Station:</t>
  </si>
  <si>
    <t xml:space="preserve">Alton </t>
  </si>
  <si>
    <t>Andover</t>
  </si>
  <si>
    <t>NH 11 (Mt Major Hwy) south of Rand Hill Rd</t>
  </si>
  <si>
    <t>Bartlett</t>
  </si>
  <si>
    <t>US 302 2 miles east of Harts Location TL</t>
  </si>
  <si>
    <t>US 4/NH 11 (Main St) west of Ragged Mtn Club Rd</t>
  </si>
  <si>
    <t>Bedford</t>
  </si>
  <si>
    <t>FEET at Bedford Tolls</t>
  </si>
  <si>
    <t>Belmont</t>
  </si>
  <si>
    <t>Bow</t>
  </si>
  <si>
    <t>NH 3A south of Robinson Rd</t>
  </si>
  <si>
    <t>Location:</t>
  </si>
  <si>
    <t>Group:</t>
  </si>
  <si>
    <t>Town:</t>
  </si>
  <si>
    <t>Campton</t>
  </si>
  <si>
    <t>Candia</t>
  </si>
  <si>
    <t>Chesterfield</t>
  </si>
  <si>
    <t>Chichester</t>
  </si>
  <si>
    <t>US 3/NH 11 (Daniel Webster Hwy) south of Union Rd</t>
  </si>
  <si>
    <t>NH 9 (Franklin Pierce Hwy) 0.9 miles east of Vermont SL</t>
  </si>
  <si>
    <t>NH 28 (Suncook Valley Rd) north of Bear Hill Rd</t>
  </si>
  <si>
    <t>US 4/US 202/NH 9 east of Main St</t>
  </si>
  <si>
    <t>Claremont</t>
  </si>
  <si>
    <t>NH 12/103 east of Vermont SL</t>
  </si>
  <si>
    <t>Concord</t>
  </si>
  <si>
    <t>US 3 (Fisherville Rd) north of Sewalls Falls Rd</t>
  </si>
  <si>
    <t>Dover Point Rd south of Thornwood Ln</t>
  </si>
  <si>
    <t>Dover</t>
  </si>
  <si>
    <t>Durham</t>
  </si>
  <si>
    <t>US 4 east of NH 108</t>
  </si>
  <si>
    <t>Exeter</t>
  </si>
  <si>
    <t>Gilford</t>
  </si>
  <si>
    <t>US 3/NH 11 1.2 miles north of NH 11A</t>
  </si>
  <si>
    <t>Hampton</t>
  </si>
  <si>
    <t>NH 1A (Ocean Blvd) at Seabrook TL</t>
  </si>
  <si>
    <t>US 1 (Lafayette Rd) south of Ramp to NH 101</t>
  </si>
  <si>
    <t>Hillsborough</t>
  </si>
  <si>
    <t>Hooksett</t>
  </si>
  <si>
    <t>Circumferential Hwy east of Nashua TL</t>
  </si>
  <si>
    <t>Jackson</t>
  </si>
  <si>
    <t>NH 16 south of Blake House Dr</t>
  </si>
  <si>
    <t>Jefferson</t>
  </si>
  <si>
    <t>US 2 east of NH 115 (east of Carters Cut rd)</t>
  </si>
  <si>
    <t>Lebanon</t>
  </si>
  <si>
    <t>Month</t>
  </si>
  <si>
    <t>AADT:</t>
  </si>
  <si>
    <t>Peak Month:</t>
  </si>
  <si>
    <t>I-89 at Vermont SL</t>
  </si>
  <si>
    <t>Lee</t>
  </si>
  <si>
    <t>NH 125 (Calef Hwy) north of Pinkham Rd</t>
  </si>
  <si>
    <t>NH 120 1 mile south of Hanover TL (south of Lahaye Dr)</t>
  </si>
  <si>
    <t>Lincoln</t>
  </si>
  <si>
    <t>I-93 between Exit 33 &amp; 34A</t>
  </si>
  <si>
    <t>Littleton</t>
  </si>
  <si>
    <t>I-93 at Vermont SL</t>
  </si>
  <si>
    <t>Lyme</t>
  </si>
  <si>
    <t>NH 10 north of N Thetford Rd</t>
  </si>
  <si>
    <t>Manchester</t>
  </si>
  <si>
    <t>Marlborough</t>
  </si>
  <si>
    <t>NH 12 at Swanzey TL</t>
  </si>
  <si>
    <t>Meredith</t>
  </si>
  <si>
    <t>NH 104 west of Chase Rd (by Wickwas Lake)</t>
  </si>
  <si>
    <t>NA</t>
  </si>
  <si>
    <t>Merrimack</t>
  </si>
  <si>
    <t>US 3 (Daniel Webster Hwy) north of Hilton Dr</t>
  </si>
  <si>
    <t>Milford</t>
  </si>
  <si>
    <t>Nashua</t>
  </si>
  <si>
    <t>NH 111 (Bridge / Ferry St) at Hudson TL</t>
  </si>
  <si>
    <t>Newington</t>
  </si>
  <si>
    <t>Newport</t>
  </si>
  <si>
    <t>North Hampton</t>
  </si>
  <si>
    <t>US 1 (Lafayette Rd) north of North Rd</t>
  </si>
  <si>
    <t>Northumberland</t>
  </si>
  <si>
    <t>US 3 south of Ball Rd (south)</t>
  </si>
  <si>
    <t>Northwood</t>
  </si>
  <si>
    <t>US 4 (First NH TPK) at Nottingham TL (east of NH 152)</t>
  </si>
  <si>
    <t>Ossipee</t>
  </si>
  <si>
    <t>NH 16 (White Mtn Hwy) south of Pine River Rd</t>
  </si>
  <si>
    <t>Rindge</t>
  </si>
  <si>
    <t>Rochester</t>
  </si>
  <si>
    <t>Rumney</t>
  </si>
  <si>
    <t>Salem</t>
  </si>
  <si>
    <t>Seabrook</t>
  </si>
  <si>
    <t>I 95 at Mass SL</t>
  </si>
  <si>
    <t>I-93 at Mass SL</t>
  </si>
  <si>
    <t>Sutton</t>
  </si>
  <si>
    <t>Tamworth</t>
  </si>
  <si>
    <t>NH 25/NH 113 east of Lords Hill Rd</t>
  </si>
  <si>
    <t>Temple</t>
  </si>
  <si>
    <t xml:space="preserve">NH 101 at Wilton TL (west of Old County Farm Rd) </t>
  </si>
  <si>
    <t>Tilton</t>
  </si>
  <si>
    <t>Warner</t>
  </si>
  <si>
    <t>NH 114 at Henniker TL (east of Mink Hill Rd)</t>
  </si>
  <si>
    <t>Windham</t>
  </si>
  <si>
    <t>NH 28 at Derry TL (north of Northland Rd)</t>
  </si>
  <si>
    <t>Wolfeboro</t>
  </si>
  <si>
    <t>NH 28 at Alton TL (south o Drew Hill Rd)</t>
  </si>
  <si>
    <t>NH 9/NH 31 west of NH 31 (north)</t>
  </si>
  <si>
    <t xml:space="preserve">FEET south of the Canal Bridge Exit  5-6 </t>
  </si>
  <si>
    <t>NH 25 south of School St (northwest of Polar Caves)</t>
  </si>
  <si>
    <t>Rural Interstate</t>
  </si>
  <si>
    <t>Group 1 Averages:</t>
  </si>
  <si>
    <t>Peak ADT:</t>
  </si>
  <si>
    <t>Average ADT:</t>
  </si>
  <si>
    <t>Group 2 Averages:</t>
  </si>
  <si>
    <t>Group 3 Averages:</t>
  </si>
  <si>
    <t>Group 4 Averages:</t>
  </si>
  <si>
    <t>Group 5 Averages:</t>
  </si>
  <si>
    <t>Group 6 Averages:</t>
  </si>
  <si>
    <t>Rural Highways</t>
  </si>
  <si>
    <t>Urban Interstate</t>
  </si>
  <si>
    <t>Urban Highways</t>
  </si>
  <si>
    <t>Recreational Highways</t>
  </si>
  <si>
    <t>Other Recreational Highways</t>
  </si>
  <si>
    <t>I 89 at Warner TL (Exit 9-10)</t>
  </si>
  <si>
    <t>NH 10 1 mile south of Croydon TL (north of Corbin Rd)</t>
  </si>
  <si>
    <t>NH 101A at Amherst TL (west of Overlook Dr)</t>
  </si>
  <si>
    <t>I-93 at Hooksett TL (Exit 9-10)</t>
  </si>
  <si>
    <t>I-89 north of Concord TL (Exit 3-4)</t>
  </si>
  <si>
    <t>I-93/FEET at Hooksett Toll (Exit 11)</t>
  </si>
  <si>
    <t>NH 16 (Spaulding TPK) at Rochester Toll (Exit 9-11)</t>
  </si>
  <si>
    <t>I-93 south of US 3/NH 11  (Exit 19-20)</t>
  </si>
  <si>
    <t>I-93 south of Kendall Pond Rd (Exit 3-4)</t>
  </si>
  <si>
    <t>US 4/NH 16 (Spaulding TPK) east/south of General Sullivan Bridge (Exit 4-5)</t>
  </si>
  <si>
    <t>I-95 at Hampton Toll (Exit 2)</t>
  </si>
  <si>
    <t>NH 101 east of NH 108 (Exit 11-12)</t>
  </si>
  <si>
    <t>Spaulding TPK/NH 16 at Dover Toll (Exit 6-7)</t>
  </si>
  <si>
    <t>I-393/US 4/US 202 at Merrimack River (Exit 1-2)</t>
  </si>
  <si>
    <t>I-93 south of US 3 (Exit 12-13)</t>
  </si>
  <si>
    <t>I-93 south of US 4 Exit (16-17)</t>
  </si>
  <si>
    <t>NH 106 (Sheep Davis Rd) at Loudon TL (north of Ashby Rd)</t>
  </si>
  <si>
    <t>I-93 at Plymouth TL (Exit 26-27)</t>
  </si>
  <si>
    <t>NH 101 at Raymond TL (Exit 3-4)</t>
  </si>
  <si>
    <t>US 202 at Jaffrey TL (north of County Rd)</t>
  </si>
  <si>
    <t>Hopkinton</t>
  </si>
  <si>
    <t>Year 2018 Monthly Data</t>
  </si>
  <si>
    <t>Hudson</t>
  </si>
  <si>
    <r>
      <rPr>
        <sz val="11"/>
        <color rgb="FF000000"/>
        <rFont val="Calibri"/>
        <family val="2"/>
        <scheme val="minor"/>
      </rPr>
      <t>Adjustment</t>
    </r>
    <r>
      <rPr>
        <u/>
        <sz val="11"/>
        <color rgb="FF000000"/>
        <rFont val="Calibri"/>
        <family val="2"/>
        <scheme val="minor"/>
      </rPr>
      <t xml:space="preserve"> to Average</t>
    </r>
  </si>
  <si>
    <r>
      <rPr>
        <sz val="11"/>
        <color rgb="FF000000"/>
        <rFont val="Calibri"/>
        <family val="2"/>
        <scheme val="minor"/>
      </rPr>
      <t>Adjustment</t>
    </r>
    <r>
      <rPr>
        <u/>
        <sz val="11"/>
        <color rgb="FF000000"/>
        <rFont val="Calibri"/>
        <family val="2"/>
        <scheme val="minor"/>
      </rPr>
      <t xml:space="preserve"> to Peak</t>
    </r>
  </si>
  <si>
    <t>* Data Not Available for consecutive months.  Estimates not provided.</t>
  </si>
  <si>
    <t>November*</t>
  </si>
  <si>
    <t>December*</t>
  </si>
  <si>
    <t>September*</t>
  </si>
  <si>
    <t>October*</t>
  </si>
  <si>
    <t>May*</t>
  </si>
  <si>
    <t>June*</t>
  </si>
  <si>
    <t>July*</t>
  </si>
  <si>
    <t>August*</t>
  </si>
  <si>
    <t>* Indicates an estimated value. Do not use as data.</t>
  </si>
  <si>
    <t>January*</t>
  </si>
  <si>
    <t>+ Data Not Available for consecutive months.  Estimates Not provided.</t>
  </si>
  <si>
    <t>November+</t>
  </si>
  <si>
    <t>December+</t>
  </si>
  <si>
    <t>February*</t>
  </si>
  <si>
    <t>March*</t>
  </si>
  <si>
    <t>April*</t>
  </si>
  <si>
    <t>* denotes counter that is not included in calculation</t>
  </si>
  <si>
    <t>HILLSBOROUGH*</t>
  </si>
  <si>
    <t>CONCORD*</t>
  </si>
  <si>
    <t>LEBANON*</t>
  </si>
  <si>
    <t>SALEM*</t>
  </si>
  <si>
    <t>WINDHAM*</t>
  </si>
  <si>
    <t>HUDSON*</t>
  </si>
  <si>
    <t>MILFORD*</t>
  </si>
  <si>
    <t>NASHUA*</t>
  </si>
  <si>
    <t>RINDGE*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</si>
</sst>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0" xfId="1" applyFont="1"/>
    <xf numFmtId="0" fontId="0" fillId="0" borderId="0" xfId="0" applyFont="1"/>
    <xf numFmtId="0" fontId="0" fillId="0" borderId="0" xfId="0" quotePrefix="1" applyFont="1"/>
    <xf numFmtId="3" fontId="0" fillId="0" borderId="0" xfId="0" applyNumberFormat="1" applyFont="1" applyAlignment="1">
      <alignment horizontal="center"/>
    </xf>
    <xf numFmtId="0" fontId="2" fillId="0" borderId="0" xfId="1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/>
    <xf numFmtId="0" fontId="0" fillId="0" borderId="0" xfId="0" quotePrefix="1" applyNumberFormat="1" applyFont="1"/>
    <xf numFmtId="0" fontId="2" fillId="0" borderId="0" xfId="0" quotePrefix="1" applyNumberFormat="1" applyFont="1"/>
    <xf numFmtId="49" fontId="7" fillId="0" borderId="0" xfId="1" applyNumberFormat="1" applyFont="1" applyBorder="1"/>
    <xf numFmtId="0" fontId="7" fillId="0" borderId="0" xfId="0" applyFont="1"/>
    <xf numFmtId="0" fontId="2" fillId="0" borderId="0" xfId="0" quotePrefix="1" applyNumberFormat="1" applyFont="1" applyFill="1"/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8" fillId="0" borderId="0" xfId="0" applyFont="1"/>
    <xf numFmtId="0" fontId="5" fillId="0" borderId="0" xfId="0" quotePrefix="1" applyNumberFormat="1" applyFont="1" applyFill="1"/>
    <xf numFmtId="3" fontId="5" fillId="0" borderId="0" xfId="0" applyNumberFormat="1" applyFont="1" applyAlignment="1">
      <alignment horizontal="center"/>
    </xf>
    <xf numFmtId="0" fontId="0" fillId="0" borderId="0" xfId="0" applyFill="1" applyBorder="1"/>
    <xf numFmtId="0" fontId="0" fillId="0" borderId="0" xfId="0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/>
    <xf numFmtId="0" fontId="5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_PEAK98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75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7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  <c r="F1" s="4"/>
    </row>
    <row r="2" spans="1:12" ht="15" customHeight="1" x14ac:dyDescent="0.25">
      <c r="A2" s="4"/>
      <c r="B2" s="4"/>
      <c r="C2" s="4"/>
      <c r="D2" s="4"/>
      <c r="E2" s="4"/>
      <c r="F2" s="4"/>
    </row>
    <row r="3" spans="1:12" ht="15" customHeight="1" x14ac:dyDescent="0.25">
      <c r="A3" s="4" t="s">
        <v>147</v>
      </c>
      <c r="B3" s="4" t="s">
        <v>134</v>
      </c>
      <c r="C3" s="4"/>
      <c r="D3" s="4"/>
      <c r="E3" s="4"/>
      <c r="F3" s="4"/>
    </row>
    <row r="4" spans="1:12" ht="15" customHeight="1" x14ac:dyDescent="0.25">
      <c r="A4" s="4" t="s">
        <v>133</v>
      </c>
      <c r="B4" s="5" t="s">
        <v>80</v>
      </c>
      <c r="C4" s="4"/>
      <c r="D4" s="4"/>
      <c r="E4" s="4"/>
      <c r="F4" s="4"/>
    </row>
    <row r="5" spans="1:12" ht="15" customHeight="1" x14ac:dyDescent="0.25">
      <c r="A5" s="4" t="s">
        <v>145</v>
      </c>
      <c r="B5" s="4" t="s">
        <v>136</v>
      </c>
      <c r="C5" s="4"/>
      <c r="D5" s="4"/>
      <c r="E5" s="4"/>
      <c r="F5" s="4"/>
    </row>
    <row r="6" spans="1:12" ht="15" customHeight="1" x14ac:dyDescent="0.25">
      <c r="A6" s="4" t="s">
        <v>146</v>
      </c>
      <c r="B6" s="8">
        <v>5</v>
      </c>
      <c r="C6" s="4"/>
      <c r="D6" s="4"/>
      <c r="E6" s="4"/>
      <c r="F6" s="4"/>
    </row>
    <row r="7" spans="1:12" ht="15" customHeight="1" x14ac:dyDescent="0.25">
      <c r="A7" s="14"/>
      <c r="B7" s="15"/>
      <c r="C7" s="14"/>
      <c r="D7" s="14"/>
      <c r="E7" s="4"/>
      <c r="F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30">
        <v>4342</v>
      </c>
      <c r="C10" s="11">
        <f>B$23/B10</f>
        <v>1.3311837862736067</v>
      </c>
      <c r="D10" s="11">
        <f>B$24/B10</f>
        <v>1.9124827268539843</v>
      </c>
      <c r="E10" s="4"/>
      <c r="F10" s="4"/>
    </row>
    <row r="11" spans="1:12" ht="15" customHeight="1" x14ac:dyDescent="0.25">
      <c r="A11" s="9" t="s">
        <v>1</v>
      </c>
      <c r="B11" s="30">
        <v>4713</v>
      </c>
      <c r="C11" s="11">
        <f>B$23/B11</f>
        <v>1.2263950774453638</v>
      </c>
      <c r="D11" s="11">
        <f>B$24/B11</f>
        <v>1.7619350732017822</v>
      </c>
      <c r="E11" s="4"/>
      <c r="F11" s="4"/>
    </row>
    <row r="12" spans="1:12" ht="15" customHeight="1" x14ac:dyDescent="0.25">
      <c r="A12" s="9" t="s">
        <v>2</v>
      </c>
      <c r="B12" s="30">
        <v>4510</v>
      </c>
      <c r="C12" s="11">
        <f t="shared" ref="C12:C21" si="0">B$23/B12</f>
        <v>1.2815964523281596</v>
      </c>
      <c r="D12" s="11">
        <f t="shared" ref="D12:D21" si="1">B$24/B12</f>
        <v>1.8412416851441242</v>
      </c>
      <c r="E12" s="4"/>
      <c r="F12" s="4"/>
    </row>
    <row r="13" spans="1:12" ht="15" customHeight="1" x14ac:dyDescent="0.25">
      <c r="A13" s="9" t="s">
        <v>3</v>
      </c>
      <c r="B13" s="30">
        <v>4589</v>
      </c>
      <c r="C13" s="11">
        <f t="shared" si="0"/>
        <v>1.2595336674656787</v>
      </c>
      <c r="D13" s="11">
        <f t="shared" si="1"/>
        <v>1.8095445630856395</v>
      </c>
      <c r="E13" s="4"/>
      <c r="F13" s="4"/>
    </row>
    <row r="14" spans="1:12" ht="15" customHeight="1" x14ac:dyDescent="0.25">
      <c r="A14" s="9" t="s">
        <v>4</v>
      </c>
      <c r="B14" s="30">
        <v>6054</v>
      </c>
      <c r="C14" s="11">
        <f t="shared" si="0"/>
        <v>0.95474066732738683</v>
      </c>
      <c r="D14" s="11">
        <f t="shared" si="1"/>
        <v>1.3716551040634291</v>
      </c>
      <c r="E14" s="4"/>
      <c r="F14" s="4"/>
    </row>
    <row r="15" spans="1:12" ht="15" customHeight="1" x14ac:dyDescent="0.25">
      <c r="A15" s="9" t="s">
        <v>5</v>
      </c>
      <c r="B15" s="30">
        <v>8215</v>
      </c>
      <c r="C15" s="11">
        <f t="shared" si="0"/>
        <v>0.70359099208764453</v>
      </c>
      <c r="D15" s="11">
        <f t="shared" si="1"/>
        <v>1.0108338405356057</v>
      </c>
      <c r="E15" s="4"/>
      <c r="F15" s="4"/>
    </row>
    <row r="16" spans="1:12" ht="15" customHeight="1" x14ac:dyDescent="0.25">
      <c r="A16" s="9" t="s">
        <v>6</v>
      </c>
      <c r="B16" s="30">
        <v>8304</v>
      </c>
      <c r="C16" s="11">
        <f t="shared" si="0"/>
        <v>0.69605009633911363</v>
      </c>
      <c r="D16" s="11">
        <f t="shared" si="1"/>
        <v>1</v>
      </c>
      <c r="E16" s="4"/>
      <c r="F16" s="4"/>
    </row>
    <row r="17" spans="1:6" ht="15" customHeight="1" x14ac:dyDescent="0.25">
      <c r="A17" s="9" t="s">
        <v>7</v>
      </c>
      <c r="B17" s="30">
        <v>8030</v>
      </c>
      <c r="C17" s="11">
        <f t="shared" si="0"/>
        <v>0.71980074719800746</v>
      </c>
      <c r="D17" s="11">
        <f t="shared" si="1"/>
        <v>1.0341220423412205</v>
      </c>
      <c r="E17" s="4"/>
      <c r="F17" s="4"/>
    </row>
    <row r="18" spans="1:6" ht="15" customHeight="1" x14ac:dyDescent="0.25">
      <c r="A18" s="9" t="s">
        <v>8</v>
      </c>
      <c r="B18" s="30">
        <v>6346</v>
      </c>
      <c r="C18" s="11">
        <f t="shared" si="0"/>
        <v>0.91080995902930983</v>
      </c>
      <c r="D18" s="11">
        <f t="shared" si="1"/>
        <v>1.3085408131106209</v>
      </c>
      <c r="E18" s="4"/>
      <c r="F18" s="4"/>
    </row>
    <row r="19" spans="1:6" ht="15" customHeight="1" x14ac:dyDescent="0.25">
      <c r="A19" s="9" t="s">
        <v>9</v>
      </c>
      <c r="B19" s="30">
        <v>5517</v>
      </c>
      <c r="C19" s="11">
        <f t="shared" si="0"/>
        <v>1.0476708355990574</v>
      </c>
      <c r="D19" s="11">
        <f t="shared" si="1"/>
        <v>1.5051658510059815</v>
      </c>
      <c r="E19" s="4"/>
      <c r="F19" s="4"/>
    </row>
    <row r="20" spans="1:6" ht="15" customHeight="1" x14ac:dyDescent="0.25">
      <c r="A20" s="9" t="s">
        <v>10</v>
      </c>
      <c r="B20" s="30">
        <v>4269</v>
      </c>
      <c r="C20" s="11">
        <f t="shared" si="0"/>
        <v>1.3539470602014523</v>
      </c>
      <c r="D20" s="11">
        <f t="shared" si="1"/>
        <v>1.9451862262825017</v>
      </c>
      <c r="E20" s="4"/>
      <c r="F20" s="4"/>
    </row>
    <row r="21" spans="1:6" ht="15" customHeight="1" x14ac:dyDescent="0.25">
      <c r="A21" s="9" t="s">
        <v>11</v>
      </c>
      <c r="B21" s="30">
        <v>4468</v>
      </c>
      <c r="C21" s="11">
        <f t="shared" si="0"/>
        <v>1.2936436884512086</v>
      </c>
      <c r="D21" s="11">
        <f t="shared" si="1"/>
        <v>1.8585496866606983</v>
      </c>
      <c r="E21" s="4"/>
      <c r="F21" s="4"/>
    </row>
    <row r="22" spans="1:6" ht="15" customHeight="1" x14ac:dyDescent="0.25">
      <c r="A22" s="16"/>
      <c r="B22" s="16"/>
      <c r="C22" s="16"/>
      <c r="D22" s="16"/>
      <c r="E22" s="4"/>
      <c r="F22" s="4"/>
    </row>
    <row r="23" spans="1:6" ht="15" customHeight="1" x14ac:dyDescent="0.25">
      <c r="A23" s="4" t="s">
        <v>179</v>
      </c>
      <c r="B23" s="6">
        <v>5780</v>
      </c>
      <c r="C23" s="4"/>
      <c r="D23" s="4"/>
      <c r="E23" s="4"/>
      <c r="F23" s="4"/>
    </row>
    <row r="24" spans="1:6" ht="15" customHeight="1" x14ac:dyDescent="0.25">
      <c r="A24" s="4" t="s">
        <v>180</v>
      </c>
      <c r="B24" s="6">
        <f>MAX(B10:B21)</f>
        <v>8304</v>
      </c>
      <c r="C24" s="4"/>
      <c r="D24" s="4"/>
      <c r="E24" s="4"/>
      <c r="F24" s="4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151</v>
      </c>
      <c r="C3" s="4"/>
      <c r="D3" s="4"/>
      <c r="E3" s="4"/>
    </row>
    <row r="4" spans="1:12" ht="15" customHeight="1" x14ac:dyDescent="0.25">
      <c r="A4" s="4" t="s">
        <v>133</v>
      </c>
      <c r="B4" s="5" t="s">
        <v>105</v>
      </c>
      <c r="C4" s="4"/>
      <c r="D4" s="4"/>
      <c r="E4" s="4"/>
    </row>
    <row r="5" spans="1:12" ht="15" customHeight="1" x14ac:dyDescent="0.25">
      <c r="A5" s="4" t="s">
        <v>145</v>
      </c>
      <c r="B5" s="3" t="s">
        <v>154</v>
      </c>
      <c r="C5" s="4"/>
      <c r="D5" s="4"/>
      <c r="E5" s="4"/>
    </row>
    <row r="6" spans="1:12" ht="15" customHeight="1" x14ac:dyDescent="0.25">
      <c r="A6" s="4" t="s">
        <v>146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11729</v>
      </c>
      <c r="C10" s="11">
        <f>B$23/B10</f>
        <v>1.1754625287748317</v>
      </c>
      <c r="D10" s="11">
        <f>B$24/B10</f>
        <v>1.3496461761445988</v>
      </c>
      <c r="E10" s="4"/>
    </row>
    <row r="11" spans="1:12" ht="15" customHeight="1" x14ac:dyDescent="0.25">
      <c r="A11" s="9" t="s">
        <v>1</v>
      </c>
      <c r="B11" s="10">
        <v>12221</v>
      </c>
      <c r="C11" s="11">
        <f>B$23/B11</f>
        <v>1.1281400867359463</v>
      </c>
      <c r="D11" s="11">
        <f>B$24/B11</f>
        <v>1.2953113493167498</v>
      </c>
      <c r="E11" s="4"/>
    </row>
    <row r="12" spans="1:12" ht="15" customHeight="1" x14ac:dyDescent="0.25">
      <c r="A12" s="9" t="s">
        <v>2</v>
      </c>
      <c r="B12" s="10">
        <v>12194</v>
      </c>
      <c r="C12" s="11">
        <f t="shared" ref="C12:C21" si="0">B$23/B12</f>
        <v>1.1306380186977203</v>
      </c>
      <c r="D12" s="11">
        <f t="shared" ref="D12:D21" si="1">B$24/B12</f>
        <v>1.2981794325077907</v>
      </c>
      <c r="E12" s="4"/>
    </row>
    <row r="13" spans="1:12" ht="15" customHeight="1" x14ac:dyDescent="0.25">
      <c r="A13" s="9" t="s">
        <v>3</v>
      </c>
      <c r="B13" s="10">
        <v>13228</v>
      </c>
      <c r="C13" s="11">
        <f t="shared" si="0"/>
        <v>1.0422588448745087</v>
      </c>
      <c r="D13" s="11">
        <f t="shared" si="1"/>
        <v>1.1967039612942243</v>
      </c>
      <c r="E13" s="4"/>
    </row>
    <row r="14" spans="1:12" ht="15" customHeight="1" x14ac:dyDescent="0.25">
      <c r="A14" s="9" t="s">
        <v>4</v>
      </c>
      <c r="B14" s="10">
        <v>14841</v>
      </c>
      <c r="C14" s="11">
        <f t="shared" si="0"/>
        <v>0.92898052691867128</v>
      </c>
      <c r="D14" s="11">
        <f t="shared" si="1"/>
        <v>1.066639714304966</v>
      </c>
      <c r="E14" s="4"/>
    </row>
    <row r="15" spans="1:12" ht="15" customHeight="1" x14ac:dyDescent="0.25">
      <c r="A15" s="9" t="s">
        <v>5</v>
      </c>
      <c r="B15" s="10">
        <v>15704</v>
      </c>
      <c r="C15" s="11">
        <f t="shared" si="0"/>
        <v>0.87792919001528269</v>
      </c>
      <c r="D15" s="11">
        <f t="shared" si="1"/>
        <v>1.0080234335201224</v>
      </c>
      <c r="E15" s="4"/>
    </row>
    <row r="16" spans="1:12" ht="15" customHeight="1" x14ac:dyDescent="0.25">
      <c r="A16" s="9" t="s">
        <v>6</v>
      </c>
      <c r="B16" s="10">
        <v>15815</v>
      </c>
      <c r="C16" s="11">
        <f t="shared" si="0"/>
        <v>0.87176730951628201</v>
      </c>
      <c r="D16" s="11">
        <f t="shared" si="1"/>
        <v>1.0009484666455897</v>
      </c>
      <c r="E16" s="4"/>
    </row>
    <row r="17" spans="1:5" ht="15" customHeight="1" x14ac:dyDescent="0.25">
      <c r="A17" s="9" t="s">
        <v>7</v>
      </c>
      <c r="B17" s="10">
        <v>15830</v>
      </c>
      <c r="C17" s="11">
        <f t="shared" si="0"/>
        <v>0.87094125078963991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14496</v>
      </c>
      <c r="C18" s="11">
        <f t="shared" si="0"/>
        <v>0.95108995584988965</v>
      </c>
      <c r="D18" s="11">
        <f t="shared" si="1"/>
        <v>1.0920253863134657</v>
      </c>
      <c r="E18" s="4"/>
    </row>
    <row r="19" spans="1:5" ht="15" customHeight="1" x14ac:dyDescent="0.25">
      <c r="A19" s="9" t="s">
        <v>9</v>
      </c>
      <c r="B19" s="10">
        <v>14140</v>
      </c>
      <c r="C19" s="11">
        <f t="shared" si="0"/>
        <v>0.97503536067892504</v>
      </c>
      <c r="D19" s="11">
        <f t="shared" si="1"/>
        <v>1.1195190947666196</v>
      </c>
      <c r="E19" s="4"/>
    </row>
    <row r="20" spans="1:5" ht="15" customHeight="1" x14ac:dyDescent="0.25">
      <c r="A20" s="9" t="s">
        <v>10</v>
      </c>
      <c r="B20" s="10">
        <v>12738</v>
      </c>
      <c r="C20" s="11">
        <f t="shared" si="0"/>
        <v>1.0823520175851782</v>
      </c>
      <c r="D20" s="11">
        <f t="shared" si="1"/>
        <v>1.2427382634636521</v>
      </c>
      <c r="E20" s="4"/>
    </row>
    <row r="21" spans="1:5" ht="15" customHeight="1" x14ac:dyDescent="0.25">
      <c r="A21" s="9" t="s">
        <v>11</v>
      </c>
      <c r="B21" s="10">
        <v>12508</v>
      </c>
      <c r="C21" s="11">
        <f t="shared" si="0"/>
        <v>1.1022545570834665</v>
      </c>
      <c r="D21" s="11">
        <f t="shared" si="1"/>
        <v>1.2655900223856731</v>
      </c>
      <c r="E21" s="4"/>
    </row>
    <row r="22" spans="1:5" ht="15" customHeight="1" x14ac:dyDescent="0.25">
      <c r="A22" s="16"/>
      <c r="B22" s="16"/>
      <c r="C22" s="16"/>
      <c r="D22" s="16"/>
      <c r="E22" s="4"/>
    </row>
    <row r="23" spans="1:5" ht="15" customHeight="1" x14ac:dyDescent="0.25">
      <c r="A23" s="4" t="s">
        <v>179</v>
      </c>
      <c r="B23" s="6">
        <v>13787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15830</v>
      </c>
      <c r="C24" s="4"/>
      <c r="D24" s="4"/>
      <c r="E24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151</v>
      </c>
      <c r="C3" s="4"/>
      <c r="D3" s="4"/>
      <c r="E3" s="4"/>
    </row>
    <row r="4" spans="1:12" ht="15" customHeight="1" x14ac:dyDescent="0.25">
      <c r="A4" s="4" t="s">
        <v>133</v>
      </c>
      <c r="B4" s="5" t="s">
        <v>19</v>
      </c>
      <c r="C4" s="4"/>
      <c r="D4" s="4"/>
      <c r="E4" s="4"/>
    </row>
    <row r="5" spans="1:12" ht="15" customHeight="1" x14ac:dyDescent="0.25">
      <c r="A5" s="4" t="s">
        <v>145</v>
      </c>
      <c r="B5" s="3" t="s">
        <v>155</v>
      </c>
      <c r="C5" s="4"/>
      <c r="D5" s="4"/>
      <c r="E5" s="4"/>
    </row>
    <row r="6" spans="1:12" ht="15" customHeight="1" x14ac:dyDescent="0.25">
      <c r="A6" s="4" t="s">
        <v>146</v>
      </c>
      <c r="B6" s="7">
        <v>2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14161</v>
      </c>
      <c r="C10" s="11">
        <f>B$23/B10</f>
        <v>1.182614222159452</v>
      </c>
      <c r="D10" s="11">
        <f>B$24/B10</f>
        <v>1.335357672480757</v>
      </c>
      <c r="E10" s="4"/>
    </row>
    <row r="11" spans="1:12" ht="15" customHeight="1" x14ac:dyDescent="0.25">
      <c r="A11" s="9" t="s">
        <v>1</v>
      </c>
      <c r="B11" s="10">
        <v>14962</v>
      </c>
      <c r="C11" s="11">
        <f>B$23/B11</f>
        <v>1.1193022323218822</v>
      </c>
      <c r="D11" s="11">
        <f>B$24/B11</f>
        <v>1.2638684667825157</v>
      </c>
      <c r="E11" s="4"/>
    </row>
    <row r="12" spans="1:12" ht="15" customHeight="1" x14ac:dyDescent="0.25">
      <c r="A12" s="9" t="s">
        <v>2</v>
      </c>
      <c r="B12" s="10">
        <v>15113</v>
      </c>
      <c r="C12" s="11">
        <f t="shared" ref="C12:C21" si="0">B$23/B12</f>
        <v>1.1081188380864158</v>
      </c>
      <c r="D12" s="11">
        <f t="shared" ref="D12:D21" si="1">B$24/B12</f>
        <v>1.2512406537418117</v>
      </c>
      <c r="E12" s="4"/>
    </row>
    <row r="13" spans="1:12" ht="15" customHeight="1" x14ac:dyDescent="0.25">
      <c r="A13" s="9" t="s">
        <v>3</v>
      </c>
      <c r="B13" s="10">
        <v>16176</v>
      </c>
      <c r="C13" s="11">
        <f t="shared" si="0"/>
        <v>1.0352992087042532</v>
      </c>
      <c r="D13" s="11">
        <f t="shared" si="1"/>
        <v>1.1690158259149357</v>
      </c>
      <c r="E13" s="4"/>
    </row>
    <row r="14" spans="1:12" ht="15" customHeight="1" x14ac:dyDescent="0.25">
      <c r="A14" s="9" t="s">
        <v>4</v>
      </c>
      <c r="B14" s="10">
        <v>17780</v>
      </c>
      <c r="C14" s="11">
        <f t="shared" si="0"/>
        <v>0.94190101237345336</v>
      </c>
      <c r="D14" s="11">
        <f t="shared" si="1"/>
        <v>1.0635545556805399</v>
      </c>
      <c r="E14" s="4"/>
    </row>
    <row r="15" spans="1:12" ht="15" customHeight="1" x14ac:dyDescent="0.25">
      <c r="A15" s="9" t="s">
        <v>5</v>
      </c>
      <c r="B15" s="10">
        <v>18491</v>
      </c>
      <c r="C15" s="11">
        <f t="shared" si="0"/>
        <v>0.9056838461954464</v>
      </c>
      <c r="D15" s="11">
        <f t="shared" si="1"/>
        <v>1.0226596722729977</v>
      </c>
      <c r="E15" s="4"/>
    </row>
    <row r="16" spans="1:12" ht="15" customHeight="1" x14ac:dyDescent="0.25">
      <c r="A16" s="9" t="s">
        <v>6</v>
      </c>
      <c r="B16" s="10">
        <v>18907</v>
      </c>
      <c r="C16" s="11">
        <f t="shared" si="0"/>
        <v>0.88575659808536522</v>
      </c>
      <c r="D16" s="11">
        <f t="shared" si="1"/>
        <v>1.000158671391548</v>
      </c>
      <c r="E16" s="4"/>
    </row>
    <row r="17" spans="1:5" ht="15" customHeight="1" x14ac:dyDescent="0.25">
      <c r="A17" s="9" t="s">
        <v>7</v>
      </c>
      <c r="B17" s="10">
        <v>18910</v>
      </c>
      <c r="C17" s="11">
        <f t="shared" si="0"/>
        <v>0.88561607615018512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18071</v>
      </c>
      <c r="C18" s="11">
        <f t="shared" si="0"/>
        <v>0.92673344031874272</v>
      </c>
      <c r="D18" s="11">
        <f t="shared" si="1"/>
        <v>1.046427978529135</v>
      </c>
      <c r="E18" s="4"/>
    </row>
    <row r="19" spans="1:5" ht="15" customHeight="1" x14ac:dyDescent="0.25">
      <c r="A19" s="9" t="s">
        <v>9</v>
      </c>
      <c r="B19" s="10">
        <v>17437</v>
      </c>
      <c r="C19" s="11">
        <f t="shared" si="0"/>
        <v>0.96042897287377416</v>
      </c>
      <c r="D19" s="11">
        <f t="shared" si="1"/>
        <v>1.0844755405172908</v>
      </c>
      <c r="E19" s="4"/>
    </row>
    <row r="20" spans="1:5" ht="15" customHeight="1" x14ac:dyDescent="0.25">
      <c r="A20" s="9" t="s">
        <v>10</v>
      </c>
      <c r="B20" s="10">
        <v>15561</v>
      </c>
      <c r="C20" s="11">
        <f t="shared" si="0"/>
        <v>1.0762161814793394</v>
      </c>
      <c r="D20" s="11">
        <f t="shared" si="1"/>
        <v>1.2152175310070046</v>
      </c>
      <c r="E20" s="4"/>
    </row>
    <row r="21" spans="1:5" ht="15" customHeight="1" x14ac:dyDescent="0.25">
      <c r="A21" s="9" t="s">
        <v>11</v>
      </c>
      <c r="B21" s="10">
        <v>15398</v>
      </c>
      <c r="C21" s="11">
        <f t="shared" si="0"/>
        <v>1.0876087803610859</v>
      </c>
      <c r="D21" s="11">
        <f t="shared" si="1"/>
        <v>1.2280815690349396</v>
      </c>
      <c r="E21" s="4"/>
    </row>
    <row r="22" spans="1:5" ht="15" customHeight="1" x14ac:dyDescent="0.25">
      <c r="A22" s="16"/>
      <c r="B22" s="16"/>
      <c r="C22" s="16"/>
      <c r="D22" s="16"/>
      <c r="E22" s="4"/>
    </row>
    <row r="23" spans="1:5" ht="15" customHeight="1" x14ac:dyDescent="0.25">
      <c r="A23" s="4" t="s">
        <v>179</v>
      </c>
      <c r="B23" s="6">
        <v>16747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18910</v>
      </c>
      <c r="C24" s="4"/>
      <c r="D24" s="4"/>
      <c r="E24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156</v>
      </c>
      <c r="C3" s="4"/>
      <c r="D3" s="4"/>
      <c r="E3" s="4"/>
    </row>
    <row r="4" spans="1:12" ht="15" customHeight="1" x14ac:dyDescent="0.25">
      <c r="A4" s="4" t="s">
        <v>133</v>
      </c>
      <c r="B4" s="5" t="s">
        <v>106</v>
      </c>
      <c r="C4" s="4"/>
      <c r="D4" s="4"/>
      <c r="E4" s="4"/>
    </row>
    <row r="5" spans="1:12" ht="15" customHeight="1" x14ac:dyDescent="0.25">
      <c r="A5" s="4" t="s">
        <v>145</v>
      </c>
      <c r="B5" s="3" t="s">
        <v>157</v>
      </c>
      <c r="C5" s="4"/>
      <c r="D5" s="4"/>
      <c r="E5" s="4"/>
    </row>
    <row r="6" spans="1:12" ht="15" customHeight="1" x14ac:dyDescent="0.25">
      <c r="A6" s="4" t="s">
        <v>146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8166</v>
      </c>
      <c r="C10" s="11">
        <f>B$23/B10</f>
        <v>1.1410727406318883</v>
      </c>
      <c r="D10" s="11">
        <f>B$24/B10</f>
        <v>1.2565515552289983</v>
      </c>
      <c r="E10" s="4"/>
    </row>
    <row r="11" spans="1:12" ht="15" customHeight="1" x14ac:dyDescent="0.25">
      <c r="A11" s="9" t="s">
        <v>1</v>
      </c>
      <c r="B11" s="10">
        <v>8347</v>
      </c>
      <c r="C11" s="11">
        <f>B$23/B11</f>
        <v>1.1163292200790704</v>
      </c>
      <c r="D11" s="11">
        <f>B$24/B11</f>
        <v>1.2293039415358811</v>
      </c>
      <c r="E11" s="4"/>
    </row>
    <row r="12" spans="1:12" ht="15" customHeight="1" x14ac:dyDescent="0.25">
      <c r="A12" s="9" t="s">
        <v>2</v>
      </c>
      <c r="B12" s="10">
        <v>8638</v>
      </c>
      <c r="C12" s="11">
        <f t="shared" ref="C12:C21" si="0">B$23/B12</f>
        <v>1.0787219263718453</v>
      </c>
      <c r="D12" s="11">
        <f t="shared" ref="D12:D21" si="1">B$24/B12</f>
        <v>1.1878907154433898</v>
      </c>
      <c r="E12" s="4"/>
    </row>
    <row r="13" spans="1:12" ht="15" customHeight="1" x14ac:dyDescent="0.25">
      <c r="A13" s="9" t="s">
        <v>3</v>
      </c>
      <c r="B13" s="10">
        <v>8771</v>
      </c>
      <c r="C13" s="11">
        <f t="shared" si="0"/>
        <v>1.0623646106487288</v>
      </c>
      <c r="D13" s="11">
        <f t="shared" si="1"/>
        <v>1.1698780070687493</v>
      </c>
      <c r="E13" s="4"/>
    </row>
    <row r="14" spans="1:12" ht="15" customHeight="1" x14ac:dyDescent="0.25">
      <c r="A14" s="9" t="s">
        <v>4</v>
      </c>
      <c r="B14" s="10">
        <v>9965</v>
      </c>
      <c r="C14" s="11">
        <f t="shared" si="0"/>
        <v>0.9350727546412444</v>
      </c>
      <c r="D14" s="11">
        <f t="shared" si="1"/>
        <v>1.0297039638735574</v>
      </c>
      <c r="E14" s="4"/>
    </row>
    <row r="15" spans="1:12" ht="15" customHeight="1" x14ac:dyDescent="0.25">
      <c r="A15" s="9" t="s">
        <v>5</v>
      </c>
      <c r="B15" s="10">
        <v>10245</v>
      </c>
      <c r="C15" s="11">
        <f t="shared" si="0"/>
        <v>0.90951683748169843</v>
      </c>
      <c r="D15" s="11">
        <f t="shared" si="1"/>
        <v>1.001561737432894</v>
      </c>
      <c r="E15" s="4"/>
    </row>
    <row r="16" spans="1:12" ht="15" customHeight="1" x14ac:dyDescent="0.25">
      <c r="A16" s="9" t="s">
        <v>6</v>
      </c>
      <c r="B16" s="10">
        <v>10055</v>
      </c>
      <c r="C16" s="11">
        <f t="shared" si="0"/>
        <v>0.92670313276976624</v>
      </c>
      <c r="D16" s="11">
        <f t="shared" si="1"/>
        <v>1.0204873197414221</v>
      </c>
      <c r="E16" s="4"/>
    </row>
    <row r="17" spans="1:5" ht="15" customHeight="1" x14ac:dyDescent="0.25">
      <c r="A17" s="9" t="s">
        <v>7</v>
      </c>
      <c r="B17" s="10">
        <v>10261</v>
      </c>
      <c r="C17" s="11">
        <f t="shared" si="0"/>
        <v>0.9080986258649254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9919</v>
      </c>
      <c r="C18" s="11">
        <f t="shared" si="0"/>
        <v>0.93940921463857241</v>
      </c>
      <c r="D18" s="11">
        <f t="shared" si="1"/>
        <v>1.0344792821857043</v>
      </c>
      <c r="E18" s="4"/>
    </row>
    <row r="19" spans="1:5" ht="15" customHeight="1" x14ac:dyDescent="0.25">
      <c r="A19" s="9" t="s">
        <v>9</v>
      </c>
      <c r="B19" s="10">
        <v>9776</v>
      </c>
      <c r="C19" s="11">
        <f t="shared" si="0"/>
        <v>0.9531505728314239</v>
      </c>
      <c r="D19" s="11">
        <f t="shared" si="1"/>
        <v>1.0496112929623569</v>
      </c>
      <c r="E19" s="4"/>
    </row>
    <row r="20" spans="1:5" ht="15" customHeight="1" x14ac:dyDescent="0.25">
      <c r="A20" s="9" t="s">
        <v>10</v>
      </c>
      <c r="B20" s="10">
        <v>8840</v>
      </c>
      <c r="C20" s="11">
        <f t="shared" si="0"/>
        <v>1.0540723981900453</v>
      </c>
      <c r="D20" s="11">
        <f t="shared" si="1"/>
        <v>1.1607466063348417</v>
      </c>
      <c r="E20" s="4"/>
    </row>
    <row r="21" spans="1:5" ht="15" customHeight="1" x14ac:dyDescent="0.25">
      <c r="A21" s="9" t="s">
        <v>11</v>
      </c>
      <c r="B21" s="10">
        <v>8829</v>
      </c>
      <c r="C21" s="11">
        <f t="shared" si="0"/>
        <v>1.0553856608902481</v>
      </c>
      <c r="D21" s="11">
        <f t="shared" si="1"/>
        <v>1.1621927738135689</v>
      </c>
      <c r="E21" s="4"/>
    </row>
    <row r="22" spans="1:5" ht="15" customHeight="1" x14ac:dyDescent="0.25">
      <c r="A22" s="16"/>
      <c r="B22" s="16"/>
      <c r="C22" s="16"/>
      <c r="D22" s="16"/>
      <c r="E22" s="4"/>
    </row>
    <row r="23" spans="1:5" ht="15" customHeight="1" x14ac:dyDescent="0.25">
      <c r="A23" s="4" t="s">
        <v>179</v>
      </c>
      <c r="B23" s="6">
        <v>9318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10261</v>
      </c>
      <c r="C24" s="4"/>
      <c r="D24" s="4"/>
      <c r="E24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158</v>
      </c>
      <c r="C3" s="4"/>
      <c r="D3" s="4"/>
      <c r="E3" s="4"/>
    </row>
    <row r="4" spans="1:12" ht="15" customHeight="1" x14ac:dyDescent="0.25">
      <c r="A4" s="4" t="s">
        <v>133</v>
      </c>
      <c r="B4" s="5" t="s">
        <v>108</v>
      </c>
      <c r="C4" s="4"/>
      <c r="D4" s="4"/>
      <c r="E4" s="4"/>
    </row>
    <row r="5" spans="1:12" ht="15" customHeight="1" x14ac:dyDescent="0.25">
      <c r="A5" s="4" t="s">
        <v>145</v>
      </c>
      <c r="B5" s="3" t="s">
        <v>264</v>
      </c>
      <c r="C5" s="4"/>
      <c r="D5" s="4"/>
      <c r="E5" s="4"/>
    </row>
    <row r="6" spans="1:12" ht="15" customHeight="1" x14ac:dyDescent="0.25">
      <c r="A6" s="4" t="s">
        <v>146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13868</v>
      </c>
      <c r="C10" s="11">
        <f>B$23/B10</f>
        <v>1.1873377559850014</v>
      </c>
      <c r="D10" s="11">
        <f>B$24/B10</f>
        <v>1.3698442457456015</v>
      </c>
      <c r="E10" s="4"/>
    </row>
    <row r="11" spans="1:12" ht="15" customHeight="1" x14ac:dyDescent="0.25">
      <c r="A11" s="9" t="s">
        <v>1</v>
      </c>
      <c r="B11" s="10">
        <v>14500</v>
      </c>
      <c r="C11" s="11">
        <f>B$23/B11</f>
        <v>1.1355862068965517</v>
      </c>
      <c r="D11" s="11">
        <f>B$24/B11</f>
        <v>1.3101379310344827</v>
      </c>
      <c r="E11" s="4"/>
    </row>
    <row r="12" spans="1:12" ht="15" customHeight="1" x14ac:dyDescent="0.25">
      <c r="A12" s="9" t="s">
        <v>2</v>
      </c>
      <c r="B12" s="10">
        <v>14703</v>
      </c>
      <c r="C12" s="11">
        <f t="shared" ref="C12:C21" si="0">B$23/B12</f>
        <v>1.1199075018703666</v>
      </c>
      <c r="D12" s="11">
        <f t="shared" ref="D12:D21" si="1">B$24/B12</f>
        <v>1.2920492416513636</v>
      </c>
      <c r="E12" s="4"/>
    </row>
    <row r="13" spans="1:12" ht="15" customHeight="1" x14ac:dyDescent="0.25">
      <c r="A13" s="9" t="s">
        <v>3</v>
      </c>
      <c r="B13" s="10">
        <v>15591</v>
      </c>
      <c r="C13" s="11">
        <f t="shared" si="0"/>
        <v>1.0561221217368995</v>
      </c>
      <c r="D13" s="11">
        <f t="shared" si="1"/>
        <v>1.2184593675838624</v>
      </c>
      <c r="E13" s="4"/>
    </row>
    <row r="14" spans="1:12" ht="15" customHeight="1" x14ac:dyDescent="0.25">
      <c r="A14" s="9" t="s">
        <v>4</v>
      </c>
      <c r="B14" s="10">
        <v>17543</v>
      </c>
      <c r="C14" s="11">
        <f t="shared" si="0"/>
        <v>0.93860799179159782</v>
      </c>
      <c r="D14" s="11">
        <f t="shared" si="1"/>
        <v>1.0828820612209997</v>
      </c>
      <c r="E14" s="4"/>
    </row>
    <row r="15" spans="1:12" ht="15" customHeight="1" x14ac:dyDescent="0.25">
      <c r="A15" s="9" t="s">
        <v>5</v>
      </c>
      <c r="B15" s="10">
        <v>18794</v>
      </c>
      <c r="C15" s="11">
        <f t="shared" si="0"/>
        <v>0.87613068000425665</v>
      </c>
      <c r="D15" s="11">
        <f t="shared" si="1"/>
        <v>1.0108013195700756</v>
      </c>
      <c r="E15" s="4"/>
    </row>
    <row r="16" spans="1:12" ht="15" customHeight="1" x14ac:dyDescent="0.25">
      <c r="A16" s="9" t="s">
        <v>6</v>
      </c>
      <c r="B16" s="10">
        <v>18997</v>
      </c>
      <c r="C16" s="11">
        <f t="shared" si="0"/>
        <v>0.86676843712165075</v>
      </c>
      <c r="D16" s="11">
        <f t="shared" si="1"/>
        <v>1</v>
      </c>
      <c r="E16" s="4"/>
    </row>
    <row r="17" spans="1:5" ht="15" customHeight="1" x14ac:dyDescent="0.25">
      <c r="A17" s="9" t="s">
        <v>7</v>
      </c>
      <c r="B17" s="10">
        <v>18228</v>
      </c>
      <c r="C17" s="11">
        <f t="shared" si="0"/>
        <v>0.90333552775949089</v>
      </c>
      <c r="D17" s="11">
        <f t="shared" si="1"/>
        <v>1.0421878428790872</v>
      </c>
      <c r="E17" s="4"/>
    </row>
    <row r="18" spans="1:5" ht="15" customHeight="1" x14ac:dyDescent="0.25">
      <c r="A18" s="9" t="s">
        <v>8</v>
      </c>
      <c r="B18" s="10">
        <v>17230</v>
      </c>
      <c r="C18" s="11">
        <f t="shared" si="0"/>
        <v>0.95565873476494489</v>
      </c>
      <c r="D18" s="11">
        <f t="shared" si="1"/>
        <v>1.1025536854323854</v>
      </c>
      <c r="E18" s="4"/>
    </row>
    <row r="19" spans="1:5" ht="15" customHeight="1" x14ac:dyDescent="0.25">
      <c r="A19" s="9" t="s">
        <v>9</v>
      </c>
      <c r="B19" s="10">
        <v>17125</v>
      </c>
      <c r="C19" s="11">
        <f t="shared" si="0"/>
        <v>0.9615182481751825</v>
      </c>
      <c r="D19" s="11">
        <f t="shared" si="1"/>
        <v>1.1093138686131387</v>
      </c>
      <c r="E19" s="4"/>
    </row>
    <row r="20" spans="1:5" ht="15" customHeight="1" x14ac:dyDescent="0.25">
      <c r="A20" s="9" t="s">
        <v>10</v>
      </c>
      <c r="B20" s="10">
        <v>15280</v>
      </c>
      <c r="C20" s="11">
        <f t="shared" si="0"/>
        <v>1.0776178010471205</v>
      </c>
      <c r="D20" s="11">
        <f t="shared" si="1"/>
        <v>1.2432591623036648</v>
      </c>
      <c r="E20" s="4"/>
    </row>
    <row r="21" spans="1:5" ht="15" customHeight="1" x14ac:dyDescent="0.25">
      <c r="A21" s="9" t="s">
        <v>11</v>
      </c>
      <c r="B21" s="10">
        <v>15731</v>
      </c>
      <c r="C21" s="11">
        <f t="shared" si="0"/>
        <v>1.0467230309579811</v>
      </c>
      <c r="D21" s="11">
        <f t="shared" si="1"/>
        <v>1.2076155362024028</v>
      </c>
      <c r="E21" s="4"/>
    </row>
    <row r="22" spans="1:5" ht="15" customHeight="1" x14ac:dyDescent="0.25">
      <c r="A22" s="16"/>
      <c r="B22" s="16"/>
      <c r="C22" s="16"/>
      <c r="D22" s="16"/>
      <c r="E22" s="4"/>
    </row>
    <row r="23" spans="1:5" ht="15" customHeight="1" x14ac:dyDescent="0.25">
      <c r="A23" s="4" t="s">
        <v>179</v>
      </c>
      <c r="B23" s="6">
        <v>16466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18997</v>
      </c>
      <c r="C24" s="4"/>
      <c r="D24" s="4"/>
      <c r="E24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158</v>
      </c>
      <c r="C3" s="4"/>
      <c r="D3" s="4"/>
      <c r="E3" s="4"/>
    </row>
    <row r="4" spans="1:12" ht="15" customHeight="1" x14ac:dyDescent="0.25">
      <c r="A4" s="4" t="s">
        <v>133</v>
      </c>
      <c r="B4" s="5" t="s">
        <v>54</v>
      </c>
      <c r="C4" s="4"/>
      <c r="D4" s="4"/>
      <c r="E4" s="4"/>
    </row>
    <row r="5" spans="1:12" ht="15" customHeight="1" x14ac:dyDescent="0.25">
      <c r="A5" s="4" t="s">
        <v>145</v>
      </c>
      <c r="B5" s="3" t="s">
        <v>263</v>
      </c>
      <c r="C5" s="4"/>
      <c r="D5" s="4"/>
      <c r="E5" s="4"/>
    </row>
    <row r="6" spans="1:12" ht="15" customHeight="1" x14ac:dyDescent="0.25">
      <c r="A6" s="4" t="s">
        <v>146</v>
      </c>
      <c r="B6" s="7">
        <v>3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39884</v>
      </c>
      <c r="C10" s="11">
        <f>B$23/B10</f>
        <v>1.197974124962391</v>
      </c>
      <c r="D10" s="11">
        <f>B$24/B10</f>
        <v>1.4000351017952062</v>
      </c>
      <c r="E10" s="4"/>
    </row>
    <row r="11" spans="1:12" ht="15" customHeight="1" x14ac:dyDescent="0.25">
      <c r="A11" s="9" t="s">
        <v>1</v>
      </c>
      <c r="B11" s="10">
        <v>43572</v>
      </c>
      <c r="C11" s="11">
        <f>B$23/B11</f>
        <v>1.096575782612687</v>
      </c>
      <c r="D11" s="11">
        <f>B$24/B11</f>
        <v>1.2815340126686863</v>
      </c>
      <c r="E11" s="4"/>
    </row>
    <row r="12" spans="1:12" ht="15" customHeight="1" x14ac:dyDescent="0.25">
      <c r="A12" s="9" t="s">
        <v>2</v>
      </c>
      <c r="B12" s="10">
        <v>42099</v>
      </c>
      <c r="C12" s="11">
        <f t="shared" ref="C12:C21" si="0">B$23/B12</f>
        <v>1.1349438228936555</v>
      </c>
      <c r="D12" s="11">
        <f t="shared" ref="D12:D21" si="1">B$24/B12</f>
        <v>1.3263735480652747</v>
      </c>
      <c r="E12" s="4"/>
    </row>
    <row r="13" spans="1:12" ht="15" customHeight="1" x14ac:dyDescent="0.25">
      <c r="A13" s="9" t="s">
        <v>3</v>
      </c>
      <c r="B13" s="10">
        <v>41517</v>
      </c>
      <c r="C13" s="11">
        <f t="shared" si="0"/>
        <v>1.1508538670905895</v>
      </c>
      <c r="D13" s="11">
        <f t="shared" si="1"/>
        <v>1.3449671219018715</v>
      </c>
      <c r="E13" s="4"/>
    </row>
    <row r="14" spans="1:12" ht="15" customHeight="1" x14ac:dyDescent="0.25">
      <c r="A14" s="9" t="s">
        <v>4</v>
      </c>
      <c r="B14" s="10">
        <v>46515</v>
      </c>
      <c r="C14" s="11">
        <f t="shared" si="0"/>
        <v>1.0271955283241965</v>
      </c>
      <c r="D14" s="11">
        <f t="shared" si="1"/>
        <v>1.2004514672686231</v>
      </c>
      <c r="E14" s="4"/>
    </row>
    <row r="15" spans="1:12" ht="15" customHeight="1" x14ac:dyDescent="0.25">
      <c r="A15" s="9" t="s">
        <v>5</v>
      </c>
      <c r="B15" s="10">
        <v>51373</v>
      </c>
      <c r="C15" s="11">
        <f t="shared" si="0"/>
        <v>0.93006053763650165</v>
      </c>
      <c r="D15" s="11">
        <f t="shared" si="1"/>
        <v>1.086932824635509</v>
      </c>
      <c r="E15" s="4"/>
    </row>
    <row r="16" spans="1:12" ht="15" customHeight="1" x14ac:dyDescent="0.25">
      <c r="A16" s="9" t="s">
        <v>6</v>
      </c>
      <c r="B16" s="10">
        <v>55022</v>
      </c>
      <c r="C16" s="11">
        <f t="shared" si="0"/>
        <v>0.86837992075896919</v>
      </c>
      <c r="D16" s="11">
        <f t="shared" si="1"/>
        <v>1.0148486060121407</v>
      </c>
      <c r="E16" s="4"/>
    </row>
    <row r="17" spans="1:5" ht="15" customHeight="1" x14ac:dyDescent="0.25">
      <c r="A17" s="9" t="s">
        <v>7</v>
      </c>
      <c r="B17" s="10">
        <v>55839</v>
      </c>
      <c r="C17" s="11">
        <f t="shared" si="0"/>
        <v>0.85567434946900911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49483</v>
      </c>
      <c r="C18" s="11">
        <f t="shared" si="0"/>
        <v>0.96558414000767945</v>
      </c>
      <c r="D18" s="11">
        <f t="shared" si="1"/>
        <v>1.1284481539114444</v>
      </c>
      <c r="E18" s="4"/>
    </row>
    <row r="19" spans="1:5" ht="15" customHeight="1" x14ac:dyDescent="0.25">
      <c r="A19" s="9" t="s">
        <v>9</v>
      </c>
      <c r="B19" s="10">
        <v>52491</v>
      </c>
      <c r="C19" s="11">
        <f t="shared" si="0"/>
        <v>0.91025128117201048</v>
      </c>
      <c r="D19" s="11">
        <f t="shared" si="1"/>
        <v>1.063782362690747</v>
      </c>
      <c r="E19" s="4"/>
    </row>
    <row r="20" spans="1:5" ht="15" customHeight="1" x14ac:dyDescent="0.25">
      <c r="A20" s="18" t="s">
        <v>274</v>
      </c>
      <c r="B20" s="17" t="s">
        <v>196</v>
      </c>
      <c r="C20" s="20" t="e">
        <f t="shared" si="0"/>
        <v>#VALUE!</v>
      </c>
      <c r="D20" s="20" t="e">
        <f t="shared" si="1"/>
        <v>#VALUE!</v>
      </c>
      <c r="E20" s="4"/>
    </row>
    <row r="21" spans="1:5" ht="15" customHeight="1" x14ac:dyDescent="0.25">
      <c r="A21" s="18" t="s">
        <v>275</v>
      </c>
      <c r="B21" s="17" t="s">
        <v>196</v>
      </c>
      <c r="C21" s="20" t="e">
        <f t="shared" si="0"/>
        <v>#VALUE!</v>
      </c>
      <c r="D21" s="20" t="e">
        <f t="shared" si="1"/>
        <v>#VALUE!</v>
      </c>
      <c r="E21" s="4"/>
    </row>
    <row r="22" spans="1:5" ht="15" customHeight="1" x14ac:dyDescent="0.25">
      <c r="A22" s="16"/>
      <c r="B22" s="16"/>
      <c r="C22" s="16"/>
      <c r="D22" s="16"/>
      <c r="E22" s="4"/>
    </row>
    <row r="23" spans="1:5" ht="15" customHeight="1" x14ac:dyDescent="0.25">
      <c r="A23" s="4" t="s">
        <v>179</v>
      </c>
      <c r="B23" s="6">
        <v>47780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55839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D26" s="4"/>
      <c r="E26" s="4"/>
    </row>
    <row r="27" spans="1:5" ht="15" customHeight="1" x14ac:dyDescent="0.25">
      <c r="A27" s="13" t="s">
        <v>273</v>
      </c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158</v>
      </c>
      <c r="C3" s="4"/>
      <c r="D3" s="4"/>
      <c r="E3" s="4"/>
    </row>
    <row r="4" spans="1:12" ht="15" customHeight="1" x14ac:dyDescent="0.25">
      <c r="A4" s="4" t="s">
        <v>133</v>
      </c>
      <c r="B4" s="5" t="s">
        <v>56</v>
      </c>
      <c r="C4" s="4"/>
      <c r="D4" s="4"/>
      <c r="E4" s="4"/>
    </row>
    <row r="5" spans="1:12" ht="15" customHeight="1" x14ac:dyDescent="0.25">
      <c r="A5" s="4" t="s">
        <v>145</v>
      </c>
      <c r="B5" s="3" t="s">
        <v>262</v>
      </c>
      <c r="C5" s="4"/>
      <c r="D5" s="4"/>
      <c r="E5" s="4"/>
    </row>
    <row r="6" spans="1:12" ht="15" customHeight="1" x14ac:dyDescent="0.25">
      <c r="A6" s="4" t="s">
        <v>146</v>
      </c>
      <c r="B6" s="7">
        <v>3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66718</v>
      </c>
      <c r="C10" s="11">
        <f>B$23/B10</f>
        <v>1.1577535297820678</v>
      </c>
      <c r="D10" s="11">
        <f>B$24/B10</f>
        <v>1.3219820738031716</v>
      </c>
      <c r="E10" s="4"/>
    </row>
    <row r="11" spans="1:12" ht="15" customHeight="1" x14ac:dyDescent="0.25">
      <c r="A11" s="9" t="s">
        <v>1</v>
      </c>
      <c r="B11" s="10">
        <v>71900</v>
      </c>
      <c r="C11" s="11">
        <f>B$23/B11</f>
        <v>1.0743115438108484</v>
      </c>
      <c r="D11" s="11">
        <f>B$24/B11</f>
        <v>1.2267037552155773</v>
      </c>
      <c r="E11" s="4"/>
    </row>
    <row r="12" spans="1:12" ht="15" customHeight="1" x14ac:dyDescent="0.25">
      <c r="A12" s="9" t="s">
        <v>2</v>
      </c>
      <c r="B12" s="10">
        <v>70209</v>
      </c>
      <c r="C12" s="11">
        <f t="shared" ref="C12:C21" si="0">B$23/B12</f>
        <v>1.1001865857653577</v>
      </c>
      <c r="D12" s="11">
        <f t="shared" ref="D12:D21" si="1">B$24/B12</f>
        <v>1.2562491988206641</v>
      </c>
      <c r="E12" s="4"/>
    </row>
    <row r="13" spans="1:12" ht="15" customHeight="1" x14ac:dyDescent="0.25">
      <c r="A13" s="9" t="s">
        <v>3</v>
      </c>
      <c r="B13" s="10">
        <v>72442</v>
      </c>
      <c r="C13" s="11">
        <f t="shared" si="0"/>
        <v>1.0662737086220702</v>
      </c>
      <c r="D13" s="11">
        <f t="shared" si="1"/>
        <v>1.217525744733718</v>
      </c>
      <c r="E13" s="4"/>
    </row>
    <row r="14" spans="1:12" ht="15" customHeight="1" x14ac:dyDescent="0.25">
      <c r="A14" s="9" t="s">
        <v>4</v>
      </c>
      <c r="B14" s="10">
        <v>79540</v>
      </c>
      <c r="C14" s="11">
        <f t="shared" si="0"/>
        <v>0.97112144832788538</v>
      </c>
      <c r="D14" s="11">
        <f t="shared" si="1"/>
        <v>1.1088760372139803</v>
      </c>
      <c r="E14" s="4"/>
    </row>
    <row r="15" spans="1:12" ht="15" customHeight="1" x14ac:dyDescent="0.25">
      <c r="A15" s="9" t="s">
        <v>5</v>
      </c>
      <c r="B15" s="10">
        <v>85538</v>
      </c>
      <c r="C15" s="11">
        <f t="shared" si="0"/>
        <v>0.90302555589328715</v>
      </c>
      <c r="D15" s="11">
        <f t="shared" si="1"/>
        <v>1.0311206715144146</v>
      </c>
      <c r="E15" s="4"/>
    </row>
    <row r="16" spans="1:12" ht="15" customHeight="1" x14ac:dyDescent="0.25">
      <c r="A16" s="9" t="s">
        <v>6</v>
      </c>
      <c r="B16" s="10">
        <v>87271</v>
      </c>
      <c r="C16" s="11">
        <f t="shared" si="0"/>
        <v>0.88509355914335808</v>
      </c>
      <c r="D16" s="11">
        <f t="shared" si="1"/>
        <v>1.0106450023490048</v>
      </c>
      <c r="E16" s="4"/>
    </row>
    <row r="17" spans="1:5" ht="15" customHeight="1" x14ac:dyDescent="0.25">
      <c r="A17" s="9" t="s">
        <v>7</v>
      </c>
      <c r="B17" s="10">
        <v>88200</v>
      </c>
      <c r="C17" s="11">
        <f t="shared" si="0"/>
        <v>0.87577097505668933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81246</v>
      </c>
      <c r="C18" s="11">
        <f t="shared" si="0"/>
        <v>0.95072988208650278</v>
      </c>
      <c r="D18" s="11">
        <f t="shared" si="1"/>
        <v>1.0855919060630677</v>
      </c>
      <c r="E18" s="4"/>
    </row>
    <row r="19" spans="1:5" ht="15" customHeight="1" x14ac:dyDescent="0.25">
      <c r="A19" s="9" t="s">
        <v>9</v>
      </c>
      <c r="B19" s="10">
        <v>80776</v>
      </c>
      <c r="C19" s="11">
        <f t="shared" si="0"/>
        <v>0.95626176091908488</v>
      </c>
      <c r="D19" s="11">
        <f t="shared" si="1"/>
        <v>1.0919084876696048</v>
      </c>
      <c r="E19" s="4"/>
    </row>
    <row r="20" spans="1:5" ht="15" customHeight="1" x14ac:dyDescent="0.25">
      <c r="A20" s="9" t="s">
        <v>10</v>
      </c>
      <c r="B20" s="10">
        <v>71390</v>
      </c>
      <c r="C20" s="11">
        <f t="shared" si="0"/>
        <v>1.0819862725871972</v>
      </c>
      <c r="D20" s="11">
        <f t="shared" si="1"/>
        <v>1.2354671522622216</v>
      </c>
      <c r="E20" s="4"/>
    </row>
    <row r="21" spans="1:5" ht="15" customHeight="1" x14ac:dyDescent="0.25">
      <c r="A21" s="9" t="s">
        <v>11</v>
      </c>
      <c r="B21" s="10">
        <v>71688</v>
      </c>
      <c r="C21" s="11">
        <f t="shared" si="0"/>
        <v>1.0774885615444705</v>
      </c>
      <c r="D21" s="11">
        <f t="shared" si="1"/>
        <v>1.2303314362236357</v>
      </c>
      <c r="E21" s="4"/>
    </row>
    <row r="22" spans="1:5" ht="15" customHeight="1" x14ac:dyDescent="0.25">
      <c r="A22" s="16"/>
      <c r="B22" s="16"/>
      <c r="C22" s="16"/>
      <c r="D22" s="16"/>
      <c r="E22" s="4"/>
    </row>
    <row r="23" spans="1:5" ht="15" customHeight="1" x14ac:dyDescent="0.25">
      <c r="A23" s="4" t="s">
        <v>179</v>
      </c>
      <c r="B23" s="6">
        <v>77243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88200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D26" s="4"/>
      <c r="E26" s="4"/>
    </row>
    <row r="27" spans="1:5" ht="15" customHeight="1" x14ac:dyDescent="0.25"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158</v>
      </c>
      <c r="C3" s="4"/>
      <c r="D3" s="4"/>
      <c r="E3" s="4"/>
    </row>
    <row r="4" spans="1:12" ht="15" customHeight="1" x14ac:dyDescent="0.25">
      <c r="A4" s="4" t="s">
        <v>133</v>
      </c>
      <c r="B4" s="5" t="s">
        <v>57</v>
      </c>
      <c r="C4" s="4"/>
      <c r="D4" s="4"/>
      <c r="E4" s="4"/>
    </row>
    <row r="5" spans="1:12" ht="15" customHeight="1" x14ac:dyDescent="0.25">
      <c r="A5" s="4" t="s">
        <v>145</v>
      </c>
      <c r="B5" s="3" t="s">
        <v>261</v>
      </c>
      <c r="C5" s="4"/>
      <c r="D5" s="4"/>
      <c r="E5" s="4"/>
    </row>
    <row r="6" spans="1:12" ht="15" customHeight="1" x14ac:dyDescent="0.25">
      <c r="A6" s="4" t="s">
        <v>146</v>
      </c>
      <c r="B6" s="7">
        <v>3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33450</v>
      </c>
      <c r="C10" s="11">
        <f>B$23/B10</f>
        <v>1.1515097159940209</v>
      </c>
      <c r="D10" s="11">
        <f>B$24/B10</f>
        <v>1.2595814648729446</v>
      </c>
      <c r="E10" s="4"/>
    </row>
    <row r="11" spans="1:12" ht="15" customHeight="1" x14ac:dyDescent="0.25">
      <c r="A11" s="9" t="s">
        <v>1</v>
      </c>
      <c r="B11" s="10">
        <v>35104</v>
      </c>
      <c r="C11" s="11">
        <f>B$23/B11</f>
        <v>1.0972538742023701</v>
      </c>
      <c r="D11" s="11">
        <f>B$24/B11</f>
        <v>1.2002335916134914</v>
      </c>
      <c r="E11" s="4"/>
    </row>
    <row r="12" spans="1:12" ht="15" customHeight="1" x14ac:dyDescent="0.25">
      <c r="A12" s="9" t="s">
        <v>2</v>
      </c>
      <c r="B12" s="10">
        <v>35521</v>
      </c>
      <c r="C12" s="11">
        <f t="shared" ref="C12:C21" si="0">B$23/B12</f>
        <v>1.0843726246445764</v>
      </c>
      <c r="D12" s="11">
        <f t="shared" ref="D12:D21" si="1">B$24/B12</f>
        <v>1.1861434081247713</v>
      </c>
      <c r="E12" s="4"/>
    </row>
    <row r="13" spans="1:12" ht="15" customHeight="1" x14ac:dyDescent="0.25">
      <c r="A13" s="9" t="s">
        <v>3</v>
      </c>
      <c r="B13" s="10">
        <v>37278</v>
      </c>
      <c r="C13" s="11">
        <f t="shared" si="0"/>
        <v>1.0332635871023124</v>
      </c>
      <c r="D13" s="11">
        <f t="shared" si="1"/>
        <v>1.1302376736949407</v>
      </c>
      <c r="E13" s="4"/>
    </row>
    <row r="14" spans="1:12" ht="15" customHeight="1" x14ac:dyDescent="0.25">
      <c r="A14" s="9" t="s">
        <v>4</v>
      </c>
      <c r="B14" s="10">
        <v>40672</v>
      </c>
      <c r="C14" s="11">
        <f t="shared" si="0"/>
        <v>0.94703973249409912</v>
      </c>
      <c r="D14" s="11">
        <f t="shared" si="1"/>
        <v>1.0359215184893784</v>
      </c>
      <c r="E14" s="4"/>
    </row>
    <row r="15" spans="1:12" ht="15" customHeight="1" x14ac:dyDescent="0.25">
      <c r="A15" s="9" t="s">
        <v>5</v>
      </c>
      <c r="B15" s="10">
        <v>42094</v>
      </c>
      <c r="C15" s="11">
        <f t="shared" si="0"/>
        <v>0.91504727514610162</v>
      </c>
      <c r="D15" s="11">
        <f t="shared" si="1"/>
        <v>1.0009264978381718</v>
      </c>
      <c r="E15" s="4"/>
    </row>
    <row r="16" spans="1:12" ht="15" customHeight="1" x14ac:dyDescent="0.25">
      <c r="A16" s="9" t="s">
        <v>6</v>
      </c>
      <c r="B16" s="10">
        <v>41454</v>
      </c>
      <c r="C16" s="11">
        <f t="shared" si="0"/>
        <v>0.92917450668210544</v>
      </c>
      <c r="D16" s="11">
        <f t="shared" si="1"/>
        <v>1.0163796014859845</v>
      </c>
      <c r="E16" s="4"/>
    </row>
    <row r="17" spans="1:5" ht="15" customHeight="1" x14ac:dyDescent="0.25">
      <c r="A17" s="9" t="s">
        <v>7</v>
      </c>
      <c r="B17" s="10">
        <v>42133</v>
      </c>
      <c r="C17" s="11">
        <f t="shared" si="0"/>
        <v>0.9142002705717609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40154</v>
      </c>
      <c r="C18" s="11">
        <f t="shared" si="0"/>
        <v>0.95925686108482344</v>
      </c>
      <c r="D18" s="11">
        <f t="shared" si="1"/>
        <v>1.0492852517806446</v>
      </c>
      <c r="E18" s="4"/>
    </row>
    <row r="19" spans="1:5" ht="15" customHeight="1" x14ac:dyDescent="0.25">
      <c r="A19" s="9" t="s">
        <v>9</v>
      </c>
      <c r="B19" s="10">
        <v>40262</v>
      </c>
      <c r="C19" s="11">
        <f t="shared" si="0"/>
        <v>0.9566837216233669</v>
      </c>
      <c r="D19" s="11">
        <f t="shared" si="1"/>
        <v>1.0464706174556655</v>
      </c>
      <c r="E19" s="4"/>
    </row>
    <row r="20" spans="1:5" ht="15" customHeight="1" x14ac:dyDescent="0.25">
      <c r="A20" s="9" t="s">
        <v>10</v>
      </c>
      <c r="B20" s="10">
        <v>36729</v>
      </c>
      <c r="C20" s="11">
        <f t="shared" si="0"/>
        <v>1.048708105311879</v>
      </c>
      <c r="D20" s="11">
        <f t="shared" si="1"/>
        <v>1.1471316943015055</v>
      </c>
      <c r="E20" s="4"/>
    </row>
    <row r="21" spans="1:5" ht="15" customHeight="1" x14ac:dyDescent="0.25">
      <c r="A21" s="9" t="s">
        <v>11</v>
      </c>
      <c r="B21" s="10">
        <v>37367</v>
      </c>
      <c r="C21" s="11">
        <f t="shared" si="0"/>
        <v>1.0308025798164155</v>
      </c>
      <c r="D21" s="11">
        <f t="shared" si="1"/>
        <v>1.1275456953996843</v>
      </c>
      <c r="E21" s="4"/>
    </row>
    <row r="22" spans="1:5" ht="15" customHeight="1" x14ac:dyDescent="0.25">
      <c r="A22" s="16"/>
      <c r="B22" s="16"/>
      <c r="C22" s="16"/>
      <c r="D22" s="16"/>
      <c r="E22" s="4"/>
    </row>
    <row r="23" spans="1:5" ht="15" customHeight="1" x14ac:dyDescent="0.25">
      <c r="A23" s="4" t="s">
        <v>179</v>
      </c>
      <c r="B23" s="6">
        <v>38518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42133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D26" s="4"/>
      <c r="E26" s="4"/>
    </row>
    <row r="27" spans="1:5" ht="15" customHeight="1" x14ac:dyDescent="0.25"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29"/>
  <sheetViews>
    <sheetView zoomScaleNormal="100"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158</v>
      </c>
      <c r="C3" s="4"/>
      <c r="D3" s="4"/>
      <c r="E3" s="4"/>
    </row>
    <row r="4" spans="1:12" ht="15" customHeight="1" x14ac:dyDescent="0.25">
      <c r="A4" s="4" t="s">
        <v>133</v>
      </c>
      <c r="B4" s="5" t="s">
        <v>109</v>
      </c>
      <c r="C4" s="4"/>
      <c r="D4" s="4"/>
      <c r="E4" s="4"/>
    </row>
    <row r="5" spans="1:12" ht="15" customHeight="1" x14ac:dyDescent="0.25">
      <c r="A5" s="4" t="s">
        <v>145</v>
      </c>
      <c r="B5" s="3" t="s">
        <v>159</v>
      </c>
      <c r="C5" s="4"/>
      <c r="D5" s="4"/>
      <c r="E5" s="4"/>
    </row>
    <row r="6" spans="1:12" ht="15" customHeight="1" x14ac:dyDescent="0.25">
      <c r="A6" s="4" t="s">
        <v>146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10625</v>
      </c>
      <c r="C10" s="11">
        <f>B$23/B10</f>
        <v>1.0798117647058822</v>
      </c>
      <c r="D10" s="11">
        <f>B$24/B10</f>
        <v>1.1595294117647059</v>
      </c>
      <c r="E10" s="4"/>
    </row>
    <row r="11" spans="1:12" ht="15" customHeight="1" x14ac:dyDescent="0.25">
      <c r="A11" s="9" t="s">
        <v>1</v>
      </c>
      <c r="B11" s="10">
        <v>11002</v>
      </c>
      <c r="C11" s="11">
        <f>B$23/B11</f>
        <v>1.0428103981094345</v>
      </c>
      <c r="D11" s="11">
        <f>B$24/B11</f>
        <v>1.1197964006544265</v>
      </c>
      <c r="E11" s="4"/>
    </row>
    <row r="12" spans="1:12" ht="15" customHeight="1" x14ac:dyDescent="0.25">
      <c r="A12" s="9" t="s">
        <v>2</v>
      </c>
      <c r="B12" s="10">
        <v>11064</v>
      </c>
      <c r="C12" s="11">
        <f t="shared" ref="C12:C21" si="0">B$23/B12</f>
        <v>1.0369667389732466</v>
      </c>
      <c r="D12" s="11">
        <f t="shared" ref="D12:D21" si="1">B$24/B12</f>
        <v>1.11352133044107</v>
      </c>
      <c r="E12" s="4"/>
    </row>
    <row r="13" spans="1:12" ht="15" customHeight="1" x14ac:dyDescent="0.25">
      <c r="A13" s="9" t="s">
        <v>3</v>
      </c>
      <c r="B13" s="10">
        <v>11284</v>
      </c>
      <c r="C13" s="11">
        <f t="shared" si="0"/>
        <v>1.0167493796526055</v>
      </c>
      <c r="D13" s="11">
        <f t="shared" si="1"/>
        <v>1.0918114143920596</v>
      </c>
      <c r="E13" s="4"/>
    </row>
    <row r="14" spans="1:12" ht="15" customHeight="1" x14ac:dyDescent="0.25">
      <c r="A14" s="9" t="s">
        <v>4</v>
      </c>
      <c r="B14" s="10">
        <v>12082</v>
      </c>
      <c r="C14" s="11">
        <f t="shared" si="0"/>
        <v>0.94959443800695253</v>
      </c>
      <c r="D14" s="11">
        <f t="shared" si="1"/>
        <v>1.0196987253765932</v>
      </c>
      <c r="E14" s="4"/>
    </row>
    <row r="15" spans="1:12" ht="15" customHeight="1" x14ac:dyDescent="0.25">
      <c r="A15" s="9" t="s">
        <v>5</v>
      </c>
      <c r="B15" s="10">
        <v>12320</v>
      </c>
      <c r="C15" s="11">
        <f t="shared" si="0"/>
        <v>0.93125000000000002</v>
      </c>
      <c r="D15" s="11">
        <f t="shared" si="1"/>
        <v>1</v>
      </c>
      <c r="E15" s="4"/>
    </row>
    <row r="16" spans="1:12" ht="15" customHeight="1" x14ac:dyDescent="0.25">
      <c r="A16" s="9" t="s">
        <v>6</v>
      </c>
      <c r="B16" s="10">
        <v>11700</v>
      </c>
      <c r="C16" s="11">
        <f t="shared" si="0"/>
        <v>0.98059829059829062</v>
      </c>
      <c r="D16" s="11">
        <f t="shared" si="1"/>
        <v>1.052991452991453</v>
      </c>
      <c r="E16" s="4"/>
    </row>
    <row r="17" spans="1:5" ht="15" customHeight="1" x14ac:dyDescent="0.25">
      <c r="A17" s="9" t="s">
        <v>7</v>
      </c>
      <c r="B17" s="10">
        <v>11973</v>
      </c>
      <c r="C17" s="11">
        <f t="shared" si="0"/>
        <v>0.95823937192015363</v>
      </c>
      <c r="D17" s="11">
        <f t="shared" si="1"/>
        <v>1.0289818758874134</v>
      </c>
      <c r="E17" s="4"/>
    </row>
    <row r="18" spans="1:5" ht="15" customHeight="1" x14ac:dyDescent="0.25">
      <c r="A18" s="9" t="s">
        <v>8</v>
      </c>
      <c r="B18" s="10">
        <v>11668</v>
      </c>
      <c r="C18" s="11">
        <f t="shared" si="0"/>
        <v>0.98328762427151184</v>
      </c>
      <c r="D18" s="11">
        <f t="shared" si="1"/>
        <v>1.0558793280767913</v>
      </c>
      <c r="E18" s="4"/>
    </row>
    <row r="19" spans="1:5" ht="15" customHeight="1" x14ac:dyDescent="0.25">
      <c r="A19" s="9" t="s">
        <v>9</v>
      </c>
      <c r="B19" s="10">
        <v>11689</v>
      </c>
      <c r="C19" s="11">
        <f t="shared" si="0"/>
        <v>0.98152108820258366</v>
      </c>
      <c r="D19" s="11">
        <f t="shared" si="1"/>
        <v>1.0539823765933785</v>
      </c>
      <c r="E19" s="4"/>
    </row>
    <row r="20" spans="1:5" ht="15" customHeight="1" x14ac:dyDescent="0.25">
      <c r="A20" s="9" t="s">
        <v>10</v>
      </c>
      <c r="B20" s="10">
        <v>11154</v>
      </c>
      <c r="C20" s="11">
        <f t="shared" si="0"/>
        <v>1.0285996055226825</v>
      </c>
      <c r="D20" s="11">
        <f t="shared" si="1"/>
        <v>1.1045364891518739</v>
      </c>
      <c r="E20" s="4"/>
    </row>
    <row r="21" spans="1:5" ht="15" customHeight="1" x14ac:dyDescent="0.25">
      <c r="A21" s="9" t="s">
        <v>11</v>
      </c>
      <c r="B21" s="10">
        <v>11119</v>
      </c>
      <c r="C21" s="11">
        <f t="shared" si="0"/>
        <v>1.031837395449231</v>
      </c>
      <c r="D21" s="11">
        <f t="shared" si="1"/>
        <v>1.1080133105495098</v>
      </c>
      <c r="E21" s="4"/>
    </row>
    <row r="22" spans="1:5" ht="15" customHeight="1" x14ac:dyDescent="0.25">
      <c r="A22" s="16"/>
      <c r="B22" s="16"/>
      <c r="C22" s="16"/>
      <c r="D22" s="16"/>
      <c r="E22" s="4"/>
    </row>
    <row r="23" spans="1:5" ht="15" customHeight="1" x14ac:dyDescent="0.25">
      <c r="A23" s="4" t="s">
        <v>179</v>
      </c>
      <c r="B23" s="6">
        <v>11473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12320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D26" s="4"/>
      <c r="E26" s="4"/>
    </row>
    <row r="27" spans="1:5" ht="15" customHeight="1" x14ac:dyDescent="0.25"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161</v>
      </c>
      <c r="C3" s="4"/>
      <c r="D3" s="4"/>
      <c r="E3" s="4"/>
    </row>
    <row r="4" spans="1:12" ht="15" customHeight="1" x14ac:dyDescent="0.25">
      <c r="A4" s="4" t="s">
        <v>133</v>
      </c>
      <c r="B4" s="5" t="s">
        <v>110</v>
      </c>
      <c r="C4" s="4"/>
      <c r="D4" s="4"/>
      <c r="E4" s="4"/>
    </row>
    <row r="5" spans="1:12" ht="15" customHeight="1" x14ac:dyDescent="0.25">
      <c r="A5" s="4" t="s">
        <v>145</v>
      </c>
      <c r="B5" s="3" t="s">
        <v>160</v>
      </c>
      <c r="C5" s="4"/>
      <c r="D5" s="4"/>
      <c r="E5" s="4"/>
    </row>
    <row r="6" spans="1:12" ht="15" customHeight="1" x14ac:dyDescent="0.25">
      <c r="A6" s="4" t="s">
        <v>146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10038</v>
      </c>
      <c r="C10" s="11">
        <f>B$23/B10</f>
        <v>1.0900577804343494</v>
      </c>
      <c r="D10" s="11">
        <f>B$24/B10</f>
        <v>1.1673640167364017</v>
      </c>
      <c r="E10" s="4"/>
    </row>
    <row r="11" spans="1:12" ht="15" customHeight="1" x14ac:dyDescent="0.25">
      <c r="A11" s="9" t="s">
        <v>1</v>
      </c>
      <c r="B11" s="10">
        <v>10410</v>
      </c>
      <c r="C11" s="11">
        <f>B$23/B11</f>
        <v>1.0511047070124879</v>
      </c>
      <c r="D11" s="11">
        <f>B$24/B11</f>
        <v>1.1256484149855908</v>
      </c>
      <c r="E11" s="4"/>
    </row>
    <row r="12" spans="1:12" ht="15" customHeight="1" x14ac:dyDescent="0.25">
      <c r="A12" s="9" t="s">
        <v>2</v>
      </c>
      <c r="B12" s="10">
        <v>10443</v>
      </c>
      <c r="C12" s="11">
        <f t="shared" ref="C12:C21" si="0">B$23/B12</f>
        <v>1.047783204060136</v>
      </c>
      <c r="D12" s="11">
        <f t="shared" ref="D12:D21" si="1">B$24/B12</f>
        <v>1.1220913530594656</v>
      </c>
      <c r="E12" s="4"/>
    </row>
    <row r="13" spans="1:12" ht="15" customHeight="1" x14ac:dyDescent="0.25">
      <c r="A13" s="9" t="s">
        <v>3</v>
      </c>
      <c r="B13" s="10">
        <v>10853</v>
      </c>
      <c r="C13" s="11">
        <f t="shared" si="0"/>
        <v>1.0082004975582788</v>
      </c>
      <c r="D13" s="11">
        <f t="shared" si="1"/>
        <v>1.0797014650327099</v>
      </c>
      <c r="E13" s="4"/>
    </row>
    <row r="14" spans="1:12" ht="15" customHeight="1" x14ac:dyDescent="0.25">
      <c r="A14" s="9" t="s">
        <v>4</v>
      </c>
      <c r="B14" s="10">
        <v>11718</v>
      </c>
      <c r="C14" s="11">
        <f t="shared" si="0"/>
        <v>0.93377709506741768</v>
      </c>
      <c r="D14" s="11">
        <f t="shared" si="1"/>
        <v>1</v>
      </c>
      <c r="E14" s="4"/>
    </row>
    <row r="15" spans="1:12" ht="15" customHeight="1" x14ac:dyDescent="0.25">
      <c r="A15" s="9" t="s">
        <v>5</v>
      </c>
      <c r="B15" s="10">
        <v>11460</v>
      </c>
      <c r="C15" s="11">
        <f t="shared" si="0"/>
        <v>0.95479930191972073</v>
      </c>
      <c r="D15" s="11">
        <f t="shared" si="1"/>
        <v>1.0225130890052356</v>
      </c>
      <c r="E15" s="4"/>
    </row>
    <row r="16" spans="1:12" ht="15" customHeight="1" x14ac:dyDescent="0.25">
      <c r="A16" s="9" t="s">
        <v>6</v>
      </c>
      <c r="B16" s="10">
        <v>11117</v>
      </c>
      <c r="C16" s="11">
        <f t="shared" si="0"/>
        <v>0.98425834307816862</v>
      </c>
      <c r="D16" s="11">
        <f t="shared" si="1"/>
        <v>1.0540613474858325</v>
      </c>
      <c r="E16" s="4"/>
    </row>
    <row r="17" spans="1:5" ht="15" customHeight="1" x14ac:dyDescent="0.25">
      <c r="A17" s="9" t="s">
        <v>7</v>
      </c>
      <c r="B17" s="10">
        <v>11429</v>
      </c>
      <c r="C17" s="11">
        <f t="shared" si="0"/>
        <v>0.95738909790882842</v>
      </c>
      <c r="D17" s="11">
        <f t="shared" si="1"/>
        <v>1.0252865517543093</v>
      </c>
      <c r="E17" s="4"/>
    </row>
    <row r="18" spans="1:5" ht="15" customHeight="1" x14ac:dyDescent="0.25">
      <c r="A18" s="9" t="s">
        <v>8</v>
      </c>
      <c r="B18" s="10">
        <v>11145</v>
      </c>
      <c r="C18" s="11">
        <f t="shared" si="0"/>
        <v>0.98178555406011669</v>
      </c>
      <c r="D18" s="11">
        <f t="shared" si="1"/>
        <v>1.0514131897711978</v>
      </c>
      <c r="E18" s="4"/>
    </row>
    <row r="19" spans="1:5" ht="15" customHeight="1" x14ac:dyDescent="0.25">
      <c r="A19" s="9" t="s">
        <v>9</v>
      </c>
      <c r="B19" s="10">
        <v>11233</v>
      </c>
      <c r="C19" s="11">
        <f t="shared" si="0"/>
        <v>0.97409418677112081</v>
      </c>
      <c r="D19" s="11">
        <f t="shared" si="1"/>
        <v>1.0431763553814652</v>
      </c>
      <c r="E19" s="4"/>
    </row>
    <row r="20" spans="1:5" ht="15" customHeight="1" x14ac:dyDescent="0.25">
      <c r="A20" s="9" t="s">
        <v>10</v>
      </c>
      <c r="B20" s="10">
        <v>10631</v>
      </c>
      <c r="C20" s="11">
        <f t="shared" si="0"/>
        <v>1.0292540682908475</v>
      </c>
      <c r="D20" s="11">
        <f t="shared" si="1"/>
        <v>1.1022481422255668</v>
      </c>
      <c r="E20" s="4"/>
    </row>
    <row r="21" spans="1:5" ht="15" customHeight="1" x14ac:dyDescent="0.25">
      <c r="A21" s="9" t="s">
        <v>11</v>
      </c>
      <c r="B21" s="10">
        <v>10823</v>
      </c>
      <c r="C21" s="11">
        <f t="shared" si="0"/>
        <v>1.0109951030213435</v>
      </c>
      <c r="D21" s="11">
        <f t="shared" si="1"/>
        <v>1.0826942622193476</v>
      </c>
      <c r="E21" s="4"/>
    </row>
    <row r="22" spans="1:5" ht="15" customHeight="1" x14ac:dyDescent="0.25">
      <c r="A22" s="16"/>
      <c r="B22" s="16"/>
      <c r="C22" s="16"/>
      <c r="D22" s="16"/>
      <c r="E22" s="4"/>
    </row>
    <row r="23" spans="1:5" ht="15" customHeight="1" x14ac:dyDescent="0.25">
      <c r="A23" s="4" t="s">
        <v>179</v>
      </c>
      <c r="B23" s="6">
        <v>10942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11718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D26" s="4"/>
      <c r="E26" s="4"/>
    </row>
    <row r="27" spans="1:5" ht="15" customHeight="1" x14ac:dyDescent="0.25"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161</v>
      </c>
      <c r="C3" s="4"/>
      <c r="D3" s="4"/>
      <c r="E3" s="4"/>
    </row>
    <row r="4" spans="1:12" ht="15" customHeight="1" x14ac:dyDescent="0.25">
      <c r="A4" s="4" t="s">
        <v>133</v>
      </c>
      <c r="B4" s="5" t="s">
        <v>58</v>
      </c>
      <c r="C4" s="4"/>
      <c r="D4" s="4"/>
      <c r="E4" s="4"/>
    </row>
    <row r="5" spans="1:12" ht="15" customHeight="1" x14ac:dyDescent="0.25">
      <c r="A5" s="4" t="s">
        <v>145</v>
      </c>
      <c r="B5" s="3" t="s">
        <v>260</v>
      </c>
      <c r="C5" s="4"/>
      <c r="D5" s="4"/>
      <c r="E5" s="4"/>
    </row>
    <row r="6" spans="1:12" ht="15" customHeight="1" x14ac:dyDescent="0.25">
      <c r="A6" s="4" t="s">
        <v>146</v>
      </c>
      <c r="B6" s="7">
        <v>3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38333</v>
      </c>
      <c r="C10" s="11">
        <f>B$23/B10</f>
        <v>1.1041400360003131</v>
      </c>
      <c r="D10" s="11">
        <f>B$24/B10</f>
        <v>1.2487412934025512</v>
      </c>
      <c r="E10" s="4"/>
    </row>
    <row r="11" spans="1:12" ht="15" customHeight="1" x14ac:dyDescent="0.25">
      <c r="A11" s="9" t="s">
        <v>1</v>
      </c>
      <c r="B11" s="10">
        <v>40326</v>
      </c>
      <c r="C11" s="11">
        <f>B$23/B11</f>
        <v>1.049570996379507</v>
      </c>
      <c r="D11" s="11">
        <f>B$24/B11</f>
        <v>1.1870257402172295</v>
      </c>
      <c r="E11" s="4"/>
    </row>
    <row r="12" spans="1:12" ht="15" customHeight="1" x14ac:dyDescent="0.25">
      <c r="A12" s="9" t="s">
        <v>2</v>
      </c>
      <c r="B12" s="10">
        <v>38719</v>
      </c>
      <c r="C12" s="11">
        <f t="shared" ref="C12:C21" si="0">B$23/B12</f>
        <v>1.0931325705725872</v>
      </c>
      <c r="D12" s="11">
        <f t="shared" ref="D12:D21" si="1">B$24/B12</f>
        <v>1.236292259614143</v>
      </c>
      <c r="E12" s="4"/>
    </row>
    <row r="13" spans="1:12" ht="15" customHeight="1" x14ac:dyDescent="0.25">
      <c r="A13" s="9" t="s">
        <v>3</v>
      </c>
      <c r="B13" s="10">
        <v>39977</v>
      </c>
      <c r="C13" s="11">
        <f t="shared" si="0"/>
        <v>1.0587337719188534</v>
      </c>
      <c r="D13" s="11">
        <f t="shared" si="1"/>
        <v>1.1973884983865724</v>
      </c>
      <c r="E13" s="4"/>
    </row>
    <row r="14" spans="1:12" ht="15" customHeight="1" x14ac:dyDescent="0.25">
      <c r="A14" s="9" t="s">
        <v>4</v>
      </c>
      <c r="B14" s="10">
        <v>43019</v>
      </c>
      <c r="C14" s="11">
        <f t="shared" si="0"/>
        <v>0.98386759338896768</v>
      </c>
      <c r="D14" s="11">
        <f t="shared" si="1"/>
        <v>1.1127176363932216</v>
      </c>
      <c r="E14" s="4"/>
    </row>
    <row r="15" spans="1:12" ht="15" customHeight="1" x14ac:dyDescent="0.25">
      <c r="A15" s="9" t="s">
        <v>5</v>
      </c>
      <c r="B15" s="10">
        <v>45970</v>
      </c>
      <c r="C15" s="11">
        <f t="shared" si="0"/>
        <v>0.92070915814661736</v>
      </c>
      <c r="D15" s="11">
        <f t="shared" si="1"/>
        <v>1.0412877963889493</v>
      </c>
      <c r="E15" s="4"/>
    </row>
    <row r="16" spans="1:12" ht="15" customHeight="1" x14ac:dyDescent="0.25">
      <c r="A16" s="9" t="s">
        <v>6</v>
      </c>
      <c r="B16" s="10">
        <v>46803</v>
      </c>
      <c r="C16" s="11">
        <f t="shared" si="0"/>
        <v>0.90432237249748948</v>
      </c>
      <c r="D16" s="11">
        <f t="shared" si="1"/>
        <v>1.0227549516056662</v>
      </c>
      <c r="E16" s="4"/>
    </row>
    <row r="17" spans="1:5" ht="15" customHeight="1" x14ac:dyDescent="0.25">
      <c r="A17" s="9" t="s">
        <v>7</v>
      </c>
      <c r="B17" s="10">
        <v>47868</v>
      </c>
      <c r="C17" s="11">
        <f t="shared" si="0"/>
        <v>0.88420238990557365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42829</v>
      </c>
      <c r="C18" s="11">
        <f t="shared" si="0"/>
        <v>0.98823227252562518</v>
      </c>
      <c r="D18" s="11">
        <f t="shared" si="1"/>
        <v>1.1176539260781246</v>
      </c>
      <c r="E18" s="4"/>
    </row>
    <row r="19" spans="1:5" ht="15" customHeight="1" x14ac:dyDescent="0.25">
      <c r="A19" s="9" t="s">
        <v>9</v>
      </c>
      <c r="B19" s="10">
        <v>43698</v>
      </c>
      <c r="C19" s="11">
        <f t="shared" si="0"/>
        <v>0.96857979770241198</v>
      </c>
      <c r="D19" s="11">
        <f t="shared" si="1"/>
        <v>1.0954277083619388</v>
      </c>
      <c r="E19" s="4"/>
    </row>
    <row r="20" spans="1:5" ht="15" customHeight="1" x14ac:dyDescent="0.25">
      <c r="A20" s="9" t="s">
        <v>10</v>
      </c>
      <c r="B20" s="10">
        <v>40057</v>
      </c>
      <c r="C20" s="11">
        <f t="shared" si="0"/>
        <v>1.0566193174726015</v>
      </c>
      <c r="D20" s="11">
        <f t="shared" si="1"/>
        <v>1.1949971290910453</v>
      </c>
      <c r="E20" s="4"/>
    </row>
    <row r="21" spans="1:5" ht="15" customHeight="1" x14ac:dyDescent="0.25">
      <c r="A21" s="9" t="s">
        <v>11</v>
      </c>
      <c r="B21" s="10">
        <v>40299</v>
      </c>
      <c r="C21" s="11">
        <f t="shared" si="0"/>
        <v>1.050274200352366</v>
      </c>
      <c r="D21" s="11">
        <f t="shared" si="1"/>
        <v>1.187821037742872</v>
      </c>
      <c r="E21" s="4"/>
    </row>
    <row r="22" spans="1:5" ht="15" customHeight="1" x14ac:dyDescent="0.25">
      <c r="A22" s="16"/>
      <c r="B22" s="16"/>
      <c r="C22" s="16"/>
      <c r="D22" s="16"/>
      <c r="E22" s="4"/>
    </row>
    <row r="23" spans="1:5" ht="15" customHeight="1" x14ac:dyDescent="0.25">
      <c r="A23" s="4" t="s">
        <v>179</v>
      </c>
      <c r="B23" s="6">
        <v>42325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47868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D26" s="4"/>
      <c r="E26" s="4"/>
    </row>
    <row r="27" spans="1:5" ht="15" customHeight="1" x14ac:dyDescent="0.25"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135</v>
      </c>
      <c r="C3" s="4"/>
      <c r="D3" s="4"/>
      <c r="E3" s="4"/>
    </row>
    <row r="4" spans="1:12" ht="15" customHeight="1" x14ac:dyDescent="0.25">
      <c r="A4" s="4" t="s">
        <v>133</v>
      </c>
      <c r="B4" s="5" t="s">
        <v>30</v>
      </c>
      <c r="C4" s="4"/>
      <c r="D4" s="4"/>
      <c r="E4" s="4"/>
    </row>
    <row r="5" spans="1:12" ht="15" customHeight="1" x14ac:dyDescent="0.25">
      <c r="A5" s="4" t="s">
        <v>145</v>
      </c>
      <c r="B5" s="3" t="s">
        <v>139</v>
      </c>
      <c r="C5" s="4"/>
      <c r="D5" s="4"/>
      <c r="E5" s="4"/>
    </row>
    <row r="6" spans="1:12" ht="15" customHeight="1" x14ac:dyDescent="0.25">
      <c r="A6" s="4" t="s">
        <v>146</v>
      </c>
      <c r="B6" s="7">
        <v>2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4474</v>
      </c>
      <c r="C10" s="11">
        <f>B$23/B10</f>
        <v>1.105945462673223</v>
      </c>
      <c r="D10" s="11">
        <f>B$24/B10</f>
        <v>1.2145730889584265</v>
      </c>
      <c r="E10" s="4"/>
    </row>
    <row r="11" spans="1:12" ht="15" customHeight="1" x14ac:dyDescent="0.25">
      <c r="A11" s="9" t="s">
        <v>1</v>
      </c>
      <c r="B11" s="10">
        <v>4745</v>
      </c>
      <c r="C11" s="11">
        <f>B$23/B11</f>
        <v>1.042781875658588</v>
      </c>
      <c r="D11" s="11">
        <f>B$24/B11</f>
        <v>1.1452054794520548</v>
      </c>
      <c r="E11" s="4"/>
    </row>
    <row r="12" spans="1:12" ht="15" customHeight="1" x14ac:dyDescent="0.25">
      <c r="A12" s="9" t="s">
        <v>2</v>
      </c>
      <c r="B12" s="10">
        <v>4518</v>
      </c>
      <c r="C12" s="11">
        <f t="shared" ref="C12:C21" si="0">B$23/B12</f>
        <v>1.0951748561310315</v>
      </c>
      <c r="D12" s="11">
        <f t="shared" ref="D12:D21" si="1">B$24/B12</f>
        <v>1.2027445772465692</v>
      </c>
      <c r="E12" s="4"/>
    </row>
    <row r="13" spans="1:12" ht="15" customHeight="1" x14ac:dyDescent="0.25">
      <c r="A13" s="9" t="s">
        <v>3</v>
      </c>
      <c r="B13" s="10">
        <v>4662</v>
      </c>
      <c r="C13" s="11">
        <f t="shared" si="0"/>
        <v>1.0613470613470612</v>
      </c>
      <c r="D13" s="11">
        <f t="shared" si="1"/>
        <v>1.1655941655941655</v>
      </c>
      <c r="E13" s="4"/>
    </row>
    <row r="14" spans="1:12" ht="15" customHeight="1" x14ac:dyDescent="0.25">
      <c r="A14" s="9" t="s">
        <v>4</v>
      </c>
      <c r="B14" s="10">
        <v>5345</v>
      </c>
      <c r="C14" s="11">
        <f t="shared" si="0"/>
        <v>0.9257249766136576</v>
      </c>
      <c r="D14" s="11">
        <f t="shared" si="1"/>
        <v>1.0166510757717493</v>
      </c>
      <c r="E14" s="4"/>
    </row>
    <row r="15" spans="1:12" ht="15" customHeight="1" x14ac:dyDescent="0.25">
      <c r="A15" s="9" t="s">
        <v>5</v>
      </c>
      <c r="B15" s="10">
        <v>5434</v>
      </c>
      <c r="C15" s="11">
        <f t="shared" si="0"/>
        <v>0.91056312108943693</v>
      </c>
      <c r="D15" s="11">
        <f t="shared" si="1"/>
        <v>1</v>
      </c>
      <c r="E15" s="4"/>
    </row>
    <row r="16" spans="1:12" ht="15" customHeight="1" x14ac:dyDescent="0.25">
      <c r="A16" s="9" t="s">
        <v>6</v>
      </c>
      <c r="B16" s="10">
        <v>5276</v>
      </c>
      <c r="C16" s="11">
        <f t="shared" si="0"/>
        <v>0.93783169067475358</v>
      </c>
      <c r="D16" s="11">
        <f t="shared" si="1"/>
        <v>1.0299469294920394</v>
      </c>
      <c r="E16" s="4"/>
    </row>
    <row r="17" spans="1:5" ht="15" customHeight="1" x14ac:dyDescent="0.25">
      <c r="A17" s="9" t="s">
        <v>7</v>
      </c>
      <c r="B17" s="10">
        <v>5411</v>
      </c>
      <c r="C17" s="11">
        <f t="shared" si="0"/>
        <v>0.9144335612640917</v>
      </c>
      <c r="D17" s="11">
        <f t="shared" si="1"/>
        <v>1.0042506006283496</v>
      </c>
      <c r="E17" s="4"/>
    </row>
    <row r="18" spans="1:5" ht="15" customHeight="1" x14ac:dyDescent="0.25">
      <c r="A18" s="9" t="s">
        <v>8</v>
      </c>
      <c r="B18" s="10">
        <v>5204</v>
      </c>
      <c r="C18" s="11">
        <f t="shared" si="0"/>
        <v>0.95080707148347421</v>
      </c>
      <c r="D18" s="11">
        <f t="shared" si="1"/>
        <v>1.0441967717140661</v>
      </c>
      <c r="E18" s="4"/>
    </row>
    <row r="19" spans="1:5" ht="15" customHeight="1" x14ac:dyDescent="0.25">
      <c r="A19" s="9" t="s">
        <v>9</v>
      </c>
      <c r="B19" s="10">
        <v>5175</v>
      </c>
      <c r="C19" s="11">
        <f t="shared" si="0"/>
        <v>0.95613526570048313</v>
      </c>
      <c r="D19" s="11">
        <f t="shared" si="1"/>
        <v>1.050048309178744</v>
      </c>
      <c r="E19" s="4"/>
    </row>
    <row r="20" spans="1:5" ht="15" customHeight="1" x14ac:dyDescent="0.25">
      <c r="A20" s="9" t="s">
        <v>10</v>
      </c>
      <c r="B20" s="10">
        <v>4547</v>
      </c>
      <c r="C20" s="11">
        <f t="shared" si="0"/>
        <v>1.0881900153947657</v>
      </c>
      <c r="D20" s="11">
        <f t="shared" si="1"/>
        <v>1.1950736749505169</v>
      </c>
      <c r="E20" s="4"/>
    </row>
    <row r="21" spans="1:5" ht="15" customHeight="1" x14ac:dyDescent="0.25">
      <c r="A21" s="9" t="s">
        <v>11</v>
      </c>
      <c r="B21" s="10">
        <v>4582</v>
      </c>
      <c r="C21" s="11">
        <f t="shared" si="0"/>
        <v>1.0798777826276735</v>
      </c>
      <c r="D21" s="11">
        <f t="shared" si="1"/>
        <v>1.1859450021824531</v>
      </c>
      <c r="E21" s="4"/>
    </row>
    <row r="22" spans="1:5" ht="15" customHeight="1" x14ac:dyDescent="0.25">
      <c r="A22" s="16"/>
      <c r="B22" s="16"/>
      <c r="C22" s="16"/>
      <c r="D22" s="16"/>
      <c r="E22" s="4"/>
    </row>
    <row r="23" spans="1:5" ht="15" customHeight="1" x14ac:dyDescent="0.25">
      <c r="A23" s="4" t="s">
        <v>179</v>
      </c>
      <c r="B23" s="6">
        <v>4948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5434</v>
      </c>
      <c r="C24" s="4"/>
      <c r="D24" s="4"/>
      <c r="E24" s="4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162</v>
      </c>
      <c r="C3" s="4"/>
      <c r="D3" s="4"/>
      <c r="E3" s="4"/>
    </row>
    <row r="4" spans="1:12" ht="15" customHeight="1" x14ac:dyDescent="0.25">
      <c r="A4" s="4" t="s">
        <v>133</v>
      </c>
      <c r="B4" s="5" t="s">
        <v>111</v>
      </c>
      <c r="C4" s="4"/>
      <c r="D4" s="4"/>
      <c r="E4" s="4"/>
    </row>
    <row r="5" spans="1:12" ht="15" customHeight="1" x14ac:dyDescent="0.25">
      <c r="A5" s="4" t="s">
        <v>145</v>
      </c>
      <c r="B5" s="3" t="s">
        <v>163</v>
      </c>
      <c r="C5" s="4"/>
      <c r="D5" s="4"/>
      <c r="E5" s="4"/>
    </row>
    <row r="6" spans="1:12" ht="15" customHeight="1" x14ac:dyDescent="0.25">
      <c r="A6" s="4" t="s">
        <v>146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13430</v>
      </c>
      <c r="C10" s="11">
        <f>B$23/B10</f>
        <v>1.1928518242740134</v>
      </c>
      <c r="D10" s="11">
        <f>B$24/B10</f>
        <v>1.3106478034251676</v>
      </c>
      <c r="E10" s="4"/>
    </row>
    <row r="11" spans="1:12" ht="15" customHeight="1" x14ac:dyDescent="0.25">
      <c r="A11" s="9" t="s">
        <v>1</v>
      </c>
      <c r="B11" s="10">
        <v>15445</v>
      </c>
      <c r="C11" s="11">
        <f>B$23/B11</f>
        <v>1.0372288766591129</v>
      </c>
      <c r="D11" s="11">
        <f>B$24/B11</f>
        <v>1.1396568468760118</v>
      </c>
      <c r="E11" s="4"/>
    </row>
    <row r="12" spans="1:12" ht="15" customHeight="1" x14ac:dyDescent="0.25">
      <c r="A12" s="9" t="s">
        <v>2</v>
      </c>
      <c r="B12" s="10">
        <v>14968</v>
      </c>
      <c r="C12" s="11">
        <f t="shared" ref="C12:C21" si="0">B$23/B12</f>
        <v>1.0702832709780865</v>
      </c>
      <c r="D12" s="11">
        <f t="shared" ref="D12:D21" si="1">B$24/B12</f>
        <v>1.1759754142169963</v>
      </c>
      <c r="E12" s="4"/>
    </row>
    <row r="13" spans="1:12" ht="15" customHeight="1" x14ac:dyDescent="0.25">
      <c r="A13" s="9" t="s">
        <v>3</v>
      </c>
      <c r="B13" s="10">
        <v>16512</v>
      </c>
      <c r="C13" s="11">
        <f t="shared" si="0"/>
        <v>0.97020348837209303</v>
      </c>
      <c r="D13" s="11">
        <f t="shared" si="1"/>
        <v>1.0660125968992249</v>
      </c>
      <c r="E13" s="4"/>
    </row>
    <row r="14" spans="1:12" ht="15" customHeight="1" x14ac:dyDescent="0.25">
      <c r="A14" s="9" t="s">
        <v>4</v>
      </c>
      <c r="B14" s="10">
        <v>17087</v>
      </c>
      <c r="C14" s="11">
        <f t="shared" si="0"/>
        <v>0.93755486627260487</v>
      </c>
      <c r="D14" s="11">
        <f t="shared" si="1"/>
        <v>1.0301398724176274</v>
      </c>
      <c r="E14" s="4"/>
    </row>
    <row r="15" spans="1:12" ht="15" customHeight="1" x14ac:dyDescent="0.25">
      <c r="A15" s="9" t="s">
        <v>5</v>
      </c>
      <c r="B15" s="10">
        <v>16464</v>
      </c>
      <c r="C15" s="11">
        <f t="shared" si="0"/>
        <v>0.97303206997084546</v>
      </c>
      <c r="D15" s="11">
        <f t="shared" si="1"/>
        <v>1.069120505344995</v>
      </c>
      <c r="E15" s="4"/>
    </row>
    <row r="16" spans="1:12" ht="15" customHeight="1" x14ac:dyDescent="0.25">
      <c r="A16" s="9" t="s">
        <v>6</v>
      </c>
      <c r="B16" s="10">
        <v>16479</v>
      </c>
      <c r="C16" s="11">
        <f t="shared" si="0"/>
        <v>0.97214636810486077</v>
      </c>
      <c r="D16" s="11">
        <f t="shared" si="1"/>
        <v>1.0681473390375629</v>
      </c>
      <c r="E16" s="4"/>
    </row>
    <row r="17" spans="1:5" ht="15" customHeight="1" x14ac:dyDescent="0.25">
      <c r="A17" s="9" t="s">
        <v>7</v>
      </c>
      <c r="B17" s="10">
        <v>17182</v>
      </c>
      <c r="C17" s="11">
        <f t="shared" si="0"/>
        <v>0.93237108602025376</v>
      </c>
      <c r="D17" s="11">
        <f t="shared" si="1"/>
        <v>1.024444185775812</v>
      </c>
      <c r="E17" s="4"/>
    </row>
    <row r="18" spans="1:5" ht="15" customHeight="1" x14ac:dyDescent="0.25">
      <c r="A18" s="9" t="s">
        <v>8</v>
      </c>
      <c r="B18" s="10">
        <v>17290</v>
      </c>
      <c r="C18" s="11">
        <f t="shared" si="0"/>
        <v>0.92654713707345282</v>
      </c>
      <c r="D18" s="11">
        <f t="shared" si="1"/>
        <v>1.018045112781955</v>
      </c>
      <c r="E18" s="4"/>
    </row>
    <row r="19" spans="1:5" ht="15" customHeight="1" x14ac:dyDescent="0.25">
      <c r="A19" s="9" t="s">
        <v>9</v>
      </c>
      <c r="B19" s="10">
        <v>17602</v>
      </c>
      <c r="C19" s="11">
        <f t="shared" si="0"/>
        <v>0.91012384956254966</v>
      </c>
      <c r="D19" s="11">
        <f t="shared" si="1"/>
        <v>1</v>
      </c>
      <c r="E19" s="4"/>
    </row>
    <row r="20" spans="1:5" ht="15" customHeight="1" x14ac:dyDescent="0.25">
      <c r="A20" s="9" t="s">
        <v>10</v>
      </c>
      <c r="B20" s="10">
        <v>15567</v>
      </c>
      <c r="C20" s="11">
        <f t="shared" si="0"/>
        <v>1.029100019271536</v>
      </c>
      <c r="D20" s="11">
        <f t="shared" si="1"/>
        <v>1.1307252521359286</v>
      </c>
      <c r="E20" s="4"/>
    </row>
    <row r="21" spans="1:5" ht="15" customHeight="1" x14ac:dyDescent="0.25">
      <c r="A21" s="9" t="s">
        <v>11</v>
      </c>
      <c r="B21" s="10">
        <v>14212</v>
      </c>
      <c r="C21" s="11">
        <f t="shared" si="0"/>
        <v>1.1272164368139601</v>
      </c>
      <c r="D21" s="11">
        <f t="shared" si="1"/>
        <v>1.238530819026175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16020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17602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D26" s="4"/>
      <c r="E26" s="4"/>
    </row>
    <row r="27" spans="1:5" ht="15" customHeight="1" x14ac:dyDescent="0.25"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164</v>
      </c>
      <c r="C3" s="4"/>
      <c r="D3" s="4"/>
      <c r="E3" s="4"/>
    </row>
    <row r="4" spans="1:12" ht="15" customHeight="1" x14ac:dyDescent="0.25">
      <c r="A4" s="4" t="s">
        <v>133</v>
      </c>
      <c r="B4" s="5" t="s">
        <v>60</v>
      </c>
      <c r="C4" s="4"/>
      <c r="D4" s="4"/>
      <c r="E4" s="4"/>
    </row>
    <row r="5" spans="1:12" ht="15" customHeight="1" x14ac:dyDescent="0.25">
      <c r="A5" s="4" t="s">
        <v>145</v>
      </c>
      <c r="B5" s="3" t="s">
        <v>259</v>
      </c>
      <c r="C5" s="4"/>
      <c r="D5" s="4"/>
      <c r="E5" s="4"/>
    </row>
    <row r="6" spans="1:12" ht="15" customHeight="1" x14ac:dyDescent="0.25">
      <c r="A6" s="4" t="s">
        <v>146</v>
      </c>
      <c r="B6" s="7">
        <v>3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38528</v>
      </c>
      <c r="C10" s="11">
        <f>B$23/B10</f>
        <v>1.2059800664451827</v>
      </c>
      <c r="D10" s="11">
        <f>B$24/B10</f>
        <v>1.4161129568106312</v>
      </c>
      <c r="E10" s="4"/>
    </row>
    <row r="11" spans="1:12" ht="15" customHeight="1" x14ac:dyDescent="0.25">
      <c r="A11" s="9" t="s">
        <v>1</v>
      </c>
      <c r="B11" s="10">
        <v>40981</v>
      </c>
      <c r="C11" s="11">
        <f>B$23/B11</f>
        <v>1.1337937092799102</v>
      </c>
      <c r="D11" s="11">
        <f>B$24/B11</f>
        <v>1.3313486737756521</v>
      </c>
      <c r="E11" s="4"/>
    </row>
    <row r="12" spans="1:12" ht="15" customHeight="1" x14ac:dyDescent="0.25">
      <c r="A12" s="9" t="s">
        <v>2</v>
      </c>
      <c r="B12" s="10">
        <v>38765</v>
      </c>
      <c r="C12" s="11">
        <f t="shared" ref="C12:C21" si="0">B$23/B12</f>
        <v>1.1986069908422545</v>
      </c>
      <c r="D12" s="11">
        <f t="shared" ref="D12:D21" si="1">B$24/B12</f>
        <v>1.4074551786405263</v>
      </c>
      <c r="E12" s="4"/>
    </row>
    <row r="13" spans="1:12" ht="15" customHeight="1" x14ac:dyDescent="0.25">
      <c r="A13" s="9" t="s">
        <v>3</v>
      </c>
      <c r="B13" s="10">
        <v>45922</v>
      </c>
      <c r="C13" s="11">
        <f t="shared" si="0"/>
        <v>1.011802621837028</v>
      </c>
      <c r="D13" s="11">
        <f t="shared" si="1"/>
        <v>1.1881015635207526</v>
      </c>
      <c r="E13" s="4"/>
    </row>
    <row r="14" spans="1:12" ht="15" customHeight="1" x14ac:dyDescent="0.25">
      <c r="A14" s="9" t="s">
        <v>4</v>
      </c>
      <c r="B14" s="10">
        <v>50119</v>
      </c>
      <c r="C14" s="11">
        <f t="shared" si="0"/>
        <v>0.92707356491550108</v>
      </c>
      <c r="D14" s="11">
        <f t="shared" si="1"/>
        <v>1.0886091103174445</v>
      </c>
      <c r="E14" s="4"/>
    </row>
    <row r="15" spans="1:12" ht="15" customHeight="1" x14ac:dyDescent="0.25">
      <c r="A15" s="9" t="s">
        <v>5</v>
      </c>
      <c r="B15" s="10">
        <v>53744</v>
      </c>
      <c r="C15" s="11">
        <f t="shared" si="0"/>
        <v>0.86454301875558204</v>
      </c>
      <c r="D15" s="11">
        <f t="shared" si="1"/>
        <v>1.0151830902054182</v>
      </c>
      <c r="E15" s="4"/>
    </row>
    <row r="16" spans="1:12" ht="15" customHeight="1" x14ac:dyDescent="0.25">
      <c r="A16" s="9" t="s">
        <v>6</v>
      </c>
      <c r="B16" s="10">
        <v>54484</v>
      </c>
      <c r="C16" s="11">
        <f t="shared" si="0"/>
        <v>0.85280082225974596</v>
      </c>
      <c r="D16" s="11">
        <f t="shared" si="1"/>
        <v>1.001394904926217</v>
      </c>
      <c r="E16" s="4"/>
    </row>
    <row r="17" spans="1:5" ht="15" customHeight="1" x14ac:dyDescent="0.25">
      <c r="A17" s="9" t="s">
        <v>7</v>
      </c>
      <c r="B17" s="10">
        <v>54560</v>
      </c>
      <c r="C17" s="11">
        <f t="shared" si="0"/>
        <v>0.85161290322580641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49016</v>
      </c>
      <c r="C18" s="11">
        <f t="shared" si="0"/>
        <v>0.94793536804308798</v>
      </c>
      <c r="D18" s="11">
        <f t="shared" si="1"/>
        <v>1.1131059245960502</v>
      </c>
      <c r="E18" s="4"/>
    </row>
    <row r="19" spans="1:5" ht="15" customHeight="1" x14ac:dyDescent="0.25">
      <c r="A19" s="27" t="s">
        <v>9</v>
      </c>
      <c r="B19" s="28">
        <v>47283</v>
      </c>
      <c r="C19" s="29">
        <f t="shared" si="0"/>
        <v>0.98267876403781484</v>
      </c>
      <c r="D19" s="29">
        <f t="shared" si="1"/>
        <v>1.153903094135313</v>
      </c>
      <c r="E19" s="4"/>
    </row>
    <row r="20" spans="1:5" ht="15" customHeight="1" x14ac:dyDescent="0.25">
      <c r="A20" s="9" t="s">
        <v>10</v>
      </c>
      <c r="B20" s="10">
        <v>42827</v>
      </c>
      <c r="C20" s="11">
        <f t="shared" si="0"/>
        <v>1.0849230625539963</v>
      </c>
      <c r="D20" s="11">
        <f t="shared" si="1"/>
        <v>1.2739626870899199</v>
      </c>
      <c r="E20" s="4"/>
    </row>
    <row r="21" spans="1:5" ht="15" customHeight="1" x14ac:dyDescent="0.25">
      <c r="A21" s="9" t="s">
        <v>11</v>
      </c>
      <c r="B21" s="10">
        <v>41335</v>
      </c>
      <c r="C21" s="11">
        <f t="shared" si="0"/>
        <v>1.1240837063021651</v>
      </c>
      <c r="D21" s="11">
        <f t="shared" si="1"/>
        <v>1.3199467763396637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46464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54560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D26" s="4"/>
      <c r="E26" s="4"/>
    </row>
    <row r="27" spans="1:5" ht="15" customHeight="1" x14ac:dyDescent="0.25"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165</v>
      </c>
      <c r="C3" s="4"/>
      <c r="D3" s="4"/>
      <c r="E3" s="4"/>
    </row>
    <row r="4" spans="1:12" ht="15" customHeight="1" x14ac:dyDescent="0.25">
      <c r="A4" s="4" t="s">
        <v>133</v>
      </c>
      <c r="B4" s="5" t="s">
        <v>82</v>
      </c>
      <c r="C4" s="4"/>
      <c r="D4" s="4"/>
      <c r="E4" s="4"/>
    </row>
    <row r="5" spans="1:12" ht="15" customHeight="1" x14ac:dyDescent="0.25">
      <c r="A5" s="4" t="s">
        <v>145</v>
      </c>
      <c r="B5" s="3" t="s">
        <v>166</v>
      </c>
      <c r="C5" s="4"/>
      <c r="D5" s="4"/>
      <c r="E5" s="4"/>
    </row>
    <row r="6" spans="1:12" ht="15" customHeight="1" x14ac:dyDescent="0.25">
      <c r="A6" s="4" t="s">
        <v>146</v>
      </c>
      <c r="B6" s="7">
        <v>5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6763</v>
      </c>
      <c r="C10" s="11">
        <f>B$23/B10</f>
        <v>1.3544285080585539</v>
      </c>
      <c r="D10" s="11">
        <f>B$24/B10</f>
        <v>1.8549460298684015</v>
      </c>
      <c r="E10" s="4"/>
    </row>
    <row r="11" spans="1:12" ht="15" customHeight="1" x14ac:dyDescent="0.25">
      <c r="A11" s="9" t="s">
        <v>1</v>
      </c>
      <c r="B11" s="10">
        <v>7237</v>
      </c>
      <c r="C11" s="11">
        <f>B$23/B11</f>
        <v>1.2657178388835153</v>
      </c>
      <c r="D11" s="11">
        <f>B$24/B11</f>
        <v>1.7334530882962553</v>
      </c>
      <c r="E11" s="4"/>
    </row>
    <row r="12" spans="1:12" ht="15" customHeight="1" x14ac:dyDescent="0.25">
      <c r="A12" s="9" t="s">
        <v>2</v>
      </c>
      <c r="B12" s="10">
        <v>7228</v>
      </c>
      <c r="C12" s="11">
        <f t="shared" ref="C12:C21" si="0">B$23/B12</f>
        <v>1.2672938572219148</v>
      </c>
      <c r="D12" s="11">
        <f t="shared" ref="D12:D21" si="1">B$24/B12</f>
        <v>1.735611510791367</v>
      </c>
      <c r="E12" s="4"/>
    </row>
    <row r="13" spans="1:12" ht="15" customHeight="1" x14ac:dyDescent="0.25">
      <c r="A13" s="9" t="s">
        <v>3</v>
      </c>
      <c r="B13" s="10">
        <v>7777</v>
      </c>
      <c r="C13" s="11">
        <f t="shared" si="0"/>
        <v>1.1778320689211779</v>
      </c>
      <c r="D13" s="11">
        <f t="shared" si="1"/>
        <v>1.6130898804166132</v>
      </c>
      <c r="E13" s="4"/>
    </row>
    <row r="14" spans="1:12" ht="15" customHeight="1" x14ac:dyDescent="0.25">
      <c r="A14" s="9" t="s">
        <v>4</v>
      </c>
      <c r="B14" s="10">
        <v>9904</v>
      </c>
      <c r="C14" s="11">
        <f t="shared" si="0"/>
        <v>0.92487883683360261</v>
      </c>
      <c r="D14" s="11">
        <f t="shared" si="1"/>
        <v>1.2666599353796446</v>
      </c>
      <c r="E14" s="4"/>
    </row>
    <row r="15" spans="1:12" ht="15" customHeight="1" x14ac:dyDescent="0.25">
      <c r="A15" s="9" t="s">
        <v>5</v>
      </c>
      <c r="B15" s="10">
        <v>12205</v>
      </c>
      <c r="C15" s="11">
        <f t="shared" si="0"/>
        <v>0.75051208521097912</v>
      </c>
      <c r="D15" s="11">
        <f t="shared" si="1"/>
        <v>1.0278574354772634</v>
      </c>
      <c r="E15" s="4"/>
    </row>
    <row r="16" spans="1:12" ht="15" customHeight="1" x14ac:dyDescent="0.25">
      <c r="A16" s="9" t="s">
        <v>6</v>
      </c>
      <c r="B16" s="10">
        <v>12545</v>
      </c>
      <c r="C16" s="11">
        <f t="shared" si="0"/>
        <v>0.73017138302112394</v>
      </c>
      <c r="D16" s="11">
        <f t="shared" si="1"/>
        <v>1</v>
      </c>
      <c r="E16" s="4"/>
    </row>
    <row r="17" spans="1:5" ht="15" customHeight="1" x14ac:dyDescent="0.25">
      <c r="A17" s="9" t="s">
        <v>7</v>
      </c>
      <c r="B17" s="10">
        <v>12163</v>
      </c>
      <c r="C17" s="11">
        <f t="shared" si="0"/>
        <v>0.75310367508016118</v>
      </c>
      <c r="D17" s="11">
        <f t="shared" si="1"/>
        <v>1.0314067253144783</v>
      </c>
      <c r="E17" s="4"/>
    </row>
    <row r="18" spans="1:5" ht="15" customHeight="1" x14ac:dyDescent="0.25">
      <c r="A18" s="9" t="s">
        <v>8</v>
      </c>
      <c r="B18" s="10">
        <v>9656</v>
      </c>
      <c r="C18" s="11">
        <f t="shared" si="0"/>
        <v>0.94863297431648719</v>
      </c>
      <c r="D18" s="11">
        <f t="shared" si="1"/>
        <v>1.2991922120961061</v>
      </c>
      <c r="E18" s="4"/>
    </row>
    <row r="19" spans="1:5" ht="15" customHeight="1" x14ac:dyDescent="0.25">
      <c r="A19" s="9" t="s">
        <v>9</v>
      </c>
      <c r="B19" s="10">
        <v>8892</v>
      </c>
      <c r="C19" s="11">
        <f t="shared" si="0"/>
        <v>1.0301394511920827</v>
      </c>
      <c r="D19" s="11">
        <f t="shared" si="1"/>
        <v>1.4108187134502923</v>
      </c>
      <c r="E19" s="4"/>
    </row>
    <row r="20" spans="1:5" ht="15" customHeight="1" x14ac:dyDescent="0.25">
      <c r="A20" s="9" t="s">
        <v>10</v>
      </c>
      <c r="B20" s="10">
        <v>7805</v>
      </c>
      <c r="C20" s="11">
        <f t="shared" si="0"/>
        <v>1.1736066623959001</v>
      </c>
      <c r="D20" s="11">
        <f t="shared" si="1"/>
        <v>1.6073030108904549</v>
      </c>
      <c r="E20" s="4"/>
    </row>
    <row r="21" spans="1:5" ht="15" customHeight="1" x14ac:dyDescent="0.25">
      <c r="A21" s="9" t="s">
        <v>11</v>
      </c>
      <c r="B21" s="10">
        <v>7745</v>
      </c>
      <c r="C21" s="11">
        <f t="shared" si="0"/>
        <v>1.182698515171078</v>
      </c>
      <c r="D21" s="11">
        <f t="shared" si="1"/>
        <v>1.6197546804389928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9160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12545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D26" s="4"/>
      <c r="E26" s="4"/>
    </row>
    <row r="27" spans="1:5" ht="15" customHeight="1" x14ac:dyDescent="0.25"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167</v>
      </c>
      <c r="C3" s="4"/>
      <c r="D3" s="4"/>
      <c r="E3" s="4"/>
    </row>
    <row r="4" spans="1:12" ht="15" customHeight="1" x14ac:dyDescent="0.25">
      <c r="A4" s="4" t="s">
        <v>133</v>
      </c>
      <c r="B4" s="5" t="s">
        <v>37</v>
      </c>
      <c r="C4" s="4"/>
      <c r="D4" s="4"/>
      <c r="E4" s="4"/>
    </row>
    <row r="5" spans="1:12" ht="15" customHeight="1" x14ac:dyDescent="0.25">
      <c r="A5" s="4" t="s">
        <v>145</v>
      </c>
      <c r="B5" s="3" t="s">
        <v>258</v>
      </c>
      <c r="C5" s="4"/>
      <c r="D5" s="4"/>
      <c r="E5" s="4"/>
    </row>
    <row r="6" spans="1:12" ht="15" customHeight="1" x14ac:dyDescent="0.25">
      <c r="A6" s="4" t="s">
        <v>146</v>
      </c>
      <c r="B6" s="7">
        <v>1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51441</v>
      </c>
      <c r="C10" s="11">
        <f>B$23/B10</f>
        <v>1.3693746233549116</v>
      </c>
      <c r="D10" s="11">
        <f>B$24/B10</f>
        <v>1.8590229583406233</v>
      </c>
      <c r="E10" s="4"/>
    </row>
    <row r="11" spans="1:12" ht="15" customHeight="1" x14ac:dyDescent="0.25">
      <c r="A11" s="9" t="s">
        <v>1</v>
      </c>
      <c r="B11" s="10">
        <v>56741</v>
      </c>
      <c r="C11" s="11">
        <f>B$23/B11</f>
        <v>1.2414656068803862</v>
      </c>
      <c r="D11" s="11">
        <f>B$24/B11</f>
        <v>1.6853774166828219</v>
      </c>
      <c r="E11" s="4"/>
    </row>
    <row r="12" spans="1:12" ht="15" customHeight="1" x14ac:dyDescent="0.25">
      <c r="A12" s="9" t="s">
        <v>2</v>
      </c>
      <c r="B12" s="10">
        <v>55575</v>
      </c>
      <c r="C12" s="11">
        <f t="shared" ref="C12:C21" si="0">B$23/B12</f>
        <v>1.2675123706702653</v>
      </c>
      <c r="D12" s="11">
        <f t="shared" ref="D12:D21" si="1">B$24/B12</f>
        <v>1.7207377417903733</v>
      </c>
      <c r="E12" s="4"/>
    </row>
    <row r="13" spans="1:12" ht="15" customHeight="1" x14ac:dyDescent="0.25">
      <c r="A13" s="9" t="s">
        <v>3</v>
      </c>
      <c r="B13" s="10">
        <v>63578</v>
      </c>
      <c r="C13" s="11">
        <f t="shared" si="0"/>
        <v>1.1079618736040768</v>
      </c>
      <c r="D13" s="11">
        <f t="shared" si="1"/>
        <v>1.5041366510428136</v>
      </c>
      <c r="E13" s="4"/>
    </row>
    <row r="14" spans="1:12" ht="15" customHeight="1" x14ac:dyDescent="0.25">
      <c r="A14" s="9" t="s">
        <v>4</v>
      </c>
      <c r="B14" s="10">
        <v>72126</v>
      </c>
      <c r="C14" s="11">
        <f t="shared" si="0"/>
        <v>0.97665197016332528</v>
      </c>
      <c r="D14" s="11">
        <f t="shared" si="1"/>
        <v>1.3258741646562959</v>
      </c>
      <c r="E14" s="4"/>
    </row>
    <row r="15" spans="1:12" ht="15" customHeight="1" x14ac:dyDescent="0.25">
      <c r="A15" s="9" t="s">
        <v>5</v>
      </c>
      <c r="B15" s="10">
        <v>81548</v>
      </c>
      <c r="C15" s="11">
        <f t="shared" si="0"/>
        <v>0.86381027125128762</v>
      </c>
      <c r="D15" s="11">
        <f t="shared" si="1"/>
        <v>1.1726835728650611</v>
      </c>
      <c r="E15" s="4"/>
    </row>
    <row r="16" spans="1:12" ht="15" customHeight="1" x14ac:dyDescent="0.25">
      <c r="A16" s="9" t="s">
        <v>6</v>
      </c>
      <c r="B16" s="10">
        <v>94264</v>
      </c>
      <c r="C16" s="11">
        <f t="shared" si="0"/>
        <v>0.74728422303318343</v>
      </c>
      <c r="D16" s="11">
        <f t="shared" si="1"/>
        <v>1.0144912161588731</v>
      </c>
      <c r="E16" s="4"/>
    </row>
    <row r="17" spans="1:5" ht="15" customHeight="1" x14ac:dyDescent="0.25">
      <c r="A17" s="9" t="s">
        <v>7</v>
      </c>
      <c r="B17" s="10">
        <v>95630</v>
      </c>
      <c r="C17" s="11">
        <f t="shared" si="0"/>
        <v>0.73660985046533511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78029</v>
      </c>
      <c r="C18" s="11">
        <f t="shared" si="0"/>
        <v>0.90276691999128533</v>
      </c>
      <c r="D18" s="11">
        <f t="shared" si="1"/>
        <v>1.2255699803919056</v>
      </c>
      <c r="E18" s="4"/>
    </row>
    <row r="19" spans="1:5" ht="15" customHeight="1" x14ac:dyDescent="0.25">
      <c r="A19" s="9" t="s">
        <v>9</v>
      </c>
      <c r="B19" s="10">
        <v>72220</v>
      </c>
      <c r="C19" s="11">
        <f t="shared" si="0"/>
        <v>0.97538078094710612</v>
      </c>
      <c r="D19" s="11">
        <f t="shared" si="1"/>
        <v>1.3241484353364719</v>
      </c>
      <c r="E19" s="4"/>
    </row>
    <row r="20" spans="1:5" ht="15" customHeight="1" x14ac:dyDescent="0.25">
      <c r="A20" s="9" t="s">
        <v>10</v>
      </c>
      <c r="B20" s="10">
        <v>62919</v>
      </c>
      <c r="C20" s="11">
        <f t="shared" si="0"/>
        <v>1.1195664266755669</v>
      </c>
      <c r="D20" s="11">
        <f t="shared" si="1"/>
        <v>1.5198906530618732</v>
      </c>
      <c r="E20" s="4"/>
    </row>
    <row r="21" spans="1:5" ht="15" customHeight="1" x14ac:dyDescent="0.25">
      <c r="A21" s="9" t="s">
        <v>11</v>
      </c>
      <c r="B21" s="10">
        <v>61238</v>
      </c>
      <c r="C21" s="11">
        <f t="shared" si="0"/>
        <v>1.1502988340572846</v>
      </c>
      <c r="D21" s="11">
        <f t="shared" si="1"/>
        <v>1.5616120709363468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70442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95630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D26" s="4"/>
      <c r="E26" s="4"/>
    </row>
    <row r="27" spans="1:5" ht="15" customHeight="1" x14ac:dyDescent="0.25"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167</v>
      </c>
      <c r="C3" s="4"/>
      <c r="D3" s="4"/>
      <c r="E3" s="4"/>
    </row>
    <row r="4" spans="1:12" ht="15" customHeight="1" x14ac:dyDescent="0.25">
      <c r="A4" s="4" t="s">
        <v>133</v>
      </c>
      <c r="B4" s="5" t="s">
        <v>96</v>
      </c>
      <c r="C4" s="4"/>
      <c r="D4" s="4"/>
      <c r="E4" s="4"/>
    </row>
    <row r="5" spans="1:12" ht="15" customHeight="1" x14ac:dyDescent="0.25">
      <c r="A5" s="4" t="s">
        <v>145</v>
      </c>
      <c r="B5" s="3" t="s">
        <v>168</v>
      </c>
      <c r="C5" s="4"/>
      <c r="D5" s="4"/>
      <c r="E5" s="4"/>
    </row>
    <row r="6" spans="1:12" ht="15" customHeight="1" x14ac:dyDescent="0.25">
      <c r="A6" s="4" t="s">
        <v>146</v>
      </c>
      <c r="B6" s="7">
        <v>6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5584</v>
      </c>
      <c r="C10" s="11">
        <f>B$23/B10</f>
        <v>1.6432664756446991</v>
      </c>
      <c r="D10" s="11">
        <f>B$24/B10</f>
        <v>2.7666547277936964</v>
      </c>
      <c r="E10" s="4"/>
    </row>
    <row r="11" spans="1:12" ht="15" customHeight="1" x14ac:dyDescent="0.25">
      <c r="A11" s="9" t="s">
        <v>1</v>
      </c>
      <c r="B11" s="10">
        <v>6500</v>
      </c>
      <c r="C11" s="11">
        <f>B$23/B11</f>
        <v>1.4116923076923078</v>
      </c>
      <c r="D11" s="11">
        <f>B$24/B11</f>
        <v>2.3767692307692307</v>
      </c>
      <c r="E11" s="4"/>
    </row>
    <row r="12" spans="1:12" ht="15" customHeight="1" x14ac:dyDescent="0.25">
      <c r="A12" s="9" t="s">
        <v>2</v>
      </c>
      <c r="B12" s="10">
        <v>6921</v>
      </c>
      <c r="C12" s="11">
        <f t="shared" ref="C12:C21" si="0">B$23/B12</f>
        <v>1.3258199682126861</v>
      </c>
      <c r="D12" s="11">
        <f t="shared" ref="D12:D21" si="1">B$24/B12</f>
        <v>2.232191879786158</v>
      </c>
      <c r="E12" s="4"/>
    </row>
    <row r="13" spans="1:12" ht="15" customHeight="1" x14ac:dyDescent="0.25">
      <c r="A13" s="9" t="s">
        <v>3</v>
      </c>
      <c r="B13" s="10">
        <v>8227</v>
      </c>
      <c r="C13" s="11">
        <f t="shared" si="0"/>
        <v>1.1153518901179045</v>
      </c>
      <c r="D13" s="11">
        <f t="shared" si="1"/>
        <v>1.8778412544062235</v>
      </c>
      <c r="E13" s="4"/>
    </row>
    <row r="14" spans="1:12" ht="15" customHeight="1" x14ac:dyDescent="0.25">
      <c r="A14" s="9" t="s">
        <v>4</v>
      </c>
      <c r="B14" s="10">
        <v>10949</v>
      </c>
      <c r="C14" s="11">
        <f t="shared" si="0"/>
        <v>0.83806740341583708</v>
      </c>
      <c r="D14" s="11">
        <f t="shared" si="1"/>
        <v>1.4109964380308704</v>
      </c>
      <c r="E14" s="4"/>
    </row>
    <row r="15" spans="1:12" ht="15" customHeight="1" x14ac:dyDescent="0.25">
      <c r="A15" s="9" t="s">
        <v>5</v>
      </c>
      <c r="B15" s="10">
        <v>13057</v>
      </c>
      <c r="C15" s="11">
        <f t="shared" si="0"/>
        <v>0.70276480049015855</v>
      </c>
      <c r="D15" s="11">
        <f t="shared" si="1"/>
        <v>1.1831967526997014</v>
      </c>
      <c r="E15" s="4"/>
    </row>
    <row r="16" spans="1:12" ht="15" customHeight="1" x14ac:dyDescent="0.25">
      <c r="A16" s="9" t="s">
        <v>6</v>
      </c>
      <c r="B16" s="10">
        <v>15449</v>
      </c>
      <c r="C16" s="11">
        <f t="shared" si="0"/>
        <v>0.59395430124927184</v>
      </c>
      <c r="D16" s="11">
        <f t="shared" si="1"/>
        <v>1</v>
      </c>
      <c r="E16" s="4"/>
    </row>
    <row r="17" spans="1:5" ht="15" customHeight="1" x14ac:dyDescent="0.25">
      <c r="A17" s="9" t="s">
        <v>7</v>
      </c>
      <c r="B17" s="10">
        <v>13950</v>
      </c>
      <c r="C17" s="11">
        <f t="shared" si="0"/>
        <v>0.65777777777777779</v>
      </c>
      <c r="D17" s="11">
        <f t="shared" si="1"/>
        <v>1.1074551971326165</v>
      </c>
      <c r="E17" s="4"/>
    </row>
    <row r="18" spans="1:5" ht="15" customHeight="1" x14ac:dyDescent="0.25">
      <c r="A18" s="9" t="s">
        <v>8</v>
      </c>
      <c r="B18" s="10">
        <v>9807</v>
      </c>
      <c r="C18" s="11">
        <f t="shared" si="0"/>
        <v>0.93565820332415617</v>
      </c>
      <c r="D18" s="11">
        <f t="shared" si="1"/>
        <v>1.5753033547466095</v>
      </c>
      <c r="E18" s="4"/>
    </row>
    <row r="19" spans="1:5" ht="15" customHeight="1" x14ac:dyDescent="0.25">
      <c r="A19" s="9" t="s">
        <v>9</v>
      </c>
      <c r="B19" s="10">
        <v>7450</v>
      </c>
      <c r="C19" s="11">
        <f t="shared" si="0"/>
        <v>1.2316778523489933</v>
      </c>
      <c r="D19" s="11">
        <f t="shared" si="1"/>
        <v>2.0736912751677852</v>
      </c>
      <c r="E19" s="4"/>
    </row>
    <row r="20" spans="1:5" ht="15" customHeight="1" x14ac:dyDescent="0.25">
      <c r="A20" s="9" t="s">
        <v>10</v>
      </c>
      <c r="B20" s="10">
        <v>6049</v>
      </c>
      <c r="C20" s="11">
        <f t="shared" si="0"/>
        <v>1.5169449495784426</v>
      </c>
      <c r="D20" s="11">
        <f t="shared" si="1"/>
        <v>2.553975863779137</v>
      </c>
      <c r="E20" s="4"/>
    </row>
    <row r="21" spans="1:5" ht="15" customHeight="1" x14ac:dyDescent="0.25">
      <c r="A21" s="9" t="s">
        <v>11</v>
      </c>
      <c r="B21" s="10">
        <v>6171</v>
      </c>
      <c r="C21" s="11">
        <f t="shared" si="0"/>
        <v>1.4869551126235618</v>
      </c>
      <c r="D21" s="11">
        <f t="shared" si="1"/>
        <v>2.5034840382433967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9176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15449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D26" s="4"/>
      <c r="E26" s="4"/>
    </row>
    <row r="27" spans="1:5" ht="15" customHeight="1" x14ac:dyDescent="0.25"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167</v>
      </c>
      <c r="C3" s="4"/>
      <c r="D3" s="4"/>
      <c r="E3" s="4"/>
    </row>
    <row r="4" spans="1:12" ht="15" customHeight="1" x14ac:dyDescent="0.25">
      <c r="A4" s="4" t="s">
        <v>133</v>
      </c>
      <c r="B4" s="5" t="s">
        <v>113</v>
      </c>
      <c r="C4" s="4"/>
      <c r="D4" s="4"/>
      <c r="E4" s="4"/>
    </row>
    <row r="5" spans="1:12" ht="15" customHeight="1" x14ac:dyDescent="0.25">
      <c r="A5" s="4" t="s">
        <v>145</v>
      </c>
      <c r="B5" s="3" t="s">
        <v>169</v>
      </c>
      <c r="C5" s="4"/>
      <c r="D5" s="4"/>
      <c r="E5" s="4"/>
    </row>
    <row r="6" spans="1:12" ht="15" customHeight="1" x14ac:dyDescent="0.25">
      <c r="A6" s="4" t="s">
        <v>146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17207</v>
      </c>
      <c r="C10" s="11">
        <f>B$23/B10</f>
        <v>1.1753356192247342</v>
      </c>
      <c r="D10" s="11">
        <f>B$24/B10</f>
        <v>1.3667693380600918</v>
      </c>
      <c r="E10" s="4"/>
    </row>
    <row r="11" spans="1:12" ht="15" customHeight="1" x14ac:dyDescent="0.25">
      <c r="A11" s="9" t="s">
        <v>1</v>
      </c>
      <c r="B11" s="10">
        <v>18047</v>
      </c>
      <c r="C11" s="11">
        <f>B$23/B11</f>
        <v>1.1206294675015238</v>
      </c>
      <c r="D11" s="11">
        <f>B$24/B11</f>
        <v>1.3031528785947804</v>
      </c>
      <c r="E11" s="4"/>
    </row>
    <row r="12" spans="1:12" ht="15" customHeight="1" x14ac:dyDescent="0.25">
      <c r="A12" s="9" t="s">
        <v>2</v>
      </c>
      <c r="B12" s="10">
        <v>18028</v>
      </c>
      <c r="C12" s="11">
        <f t="shared" ref="C12:C21" si="0">B$23/B12</f>
        <v>1.1218105169735966</v>
      </c>
      <c r="D12" s="11">
        <f t="shared" ref="D12:D21" si="1">B$24/B12</f>
        <v>1.3045262924339915</v>
      </c>
      <c r="E12" s="4"/>
    </row>
    <row r="13" spans="1:12" ht="15" customHeight="1" x14ac:dyDescent="0.25">
      <c r="A13" s="9" t="s">
        <v>3</v>
      </c>
      <c r="B13" s="10">
        <v>19262</v>
      </c>
      <c r="C13" s="11">
        <f t="shared" si="0"/>
        <v>1.0499428927421868</v>
      </c>
      <c r="D13" s="11">
        <f t="shared" si="1"/>
        <v>1.2209531720485931</v>
      </c>
      <c r="E13" s="4"/>
      <c r="F13" s="33"/>
    </row>
    <row r="14" spans="1:12" ht="15" customHeight="1" x14ac:dyDescent="0.25">
      <c r="A14" s="27" t="s">
        <v>4</v>
      </c>
      <c r="B14" s="10">
        <v>21554</v>
      </c>
      <c r="C14" s="29">
        <f t="shared" si="0"/>
        <v>0.93829451609909997</v>
      </c>
      <c r="D14" s="29">
        <f t="shared" si="1"/>
        <v>1.0911199777303517</v>
      </c>
      <c r="E14" s="4"/>
      <c r="F14" s="33"/>
    </row>
    <row r="15" spans="1:12" ht="15" customHeight="1" x14ac:dyDescent="0.25">
      <c r="A15" s="27" t="s">
        <v>5</v>
      </c>
      <c r="B15" s="10">
        <v>22824</v>
      </c>
      <c r="C15" s="29">
        <f t="shared" si="0"/>
        <v>0.88608482299334035</v>
      </c>
      <c r="D15" s="29">
        <f t="shared" si="1"/>
        <v>1.0304065895548546</v>
      </c>
      <c r="E15" s="4"/>
      <c r="F15" s="33"/>
    </row>
    <row r="16" spans="1:12" ht="15" customHeight="1" x14ac:dyDescent="0.25">
      <c r="A16" s="27" t="s">
        <v>6</v>
      </c>
      <c r="B16" s="10">
        <v>23518</v>
      </c>
      <c r="C16" s="29">
        <f t="shared" si="0"/>
        <v>0.85993706947869719</v>
      </c>
      <c r="D16" s="29">
        <f t="shared" si="1"/>
        <v>1</v>
      </c>
      <c r="E16" s="4"/>
      <c r="F16" s="33"/>
    </row>
    <row r="17" spans="1:6" ht="15" customHeight="1" x14ac:dyDescent="0.25">
      <c r="A17" s="27" t="s">
        <v>7</v>
      </c>
      <c r="B17" s="10">
        <v>23157</v>
      </c>
      <c r="C17" s="29">
        <f t="shared" si="0"/>
        <v>0.87334283370039301</v>
      </c>
      <c r="D17" s="29">
        <f t="shared" si="1"/>
        <v>1.0155892386751306</v>
      </c>
      <c r="E17" s="4"/>
      <c r="F17" s="33"/>
    </row>
    <row r="18" spans="1:6" ht="15" customHeight="1" x14ac:dyDescent="0.25">
      <c r="A18" s="27" t="s">
        <v>8</v>
      </c>
      <c r="B18" s="10">
        <v>21155</v>
      </c>
      <c r="C18" s="29">
        <f t="shared" si="0"/>
        <v>0.95599149137319783</v>
      </c>
      <c r="D18" s="29">
        <f t="shared" si="1"/>
        <v>1.1116993618529898</v>
      </c>
      <c r="E18" s="4"/>
      <c r="F18" s="33"/>
    </row>
    <row r="19" spans="1:6" ht="15" customHeight="1" x14ac:dyDescent="0.25">
      <c r="A19" s="27" t="s">
        <v>9</v>
      </c>
      <c r="B19" s="10">
        <v>20502</v>
      </c>
      <c r="C19" s="29">
        <f t="shared" si="0"/>
        <v>0.98644034728319185</v>
      </c>
      <c r="D19" s="29">
        <f t="shared" si="1"/>
        <v>1.1471075992586088</v>
      </c>
      <c r="E19" s="4"/>
      <c r="F19" s="33"/>
    </row>
    <row r="20" spans="1:6" ht="15" customHeight="1" x14ac:dyDescent="0.25">
      <c r="A20" s="27" t="s">
        <v>10</v>
      </c>
      <c r="B20" s="10">
        <v>18704</v>
      </c>
      <c r="C20" s="29">
        <f t="shared" si="0"/>
        <v>1.0812660393498716</v>
      </c>
      <c r="D20" s="29">
        <f t="shared" si="1"/>
        <v>1.2573781009409752</v>
      </c>
      <c r="E20" s="4"/>
      <c r="F20" s="33"/>
    </row>
    <row r="21" spans="1:6" ht="15" customHeight="1" x14ac:dyDescent="0.25">
      <c r="A21" s="9" t="s">
        <v>11</v>
      </c>
      <c r="B21" s="10">
        <v>18735</v>
      </c>
      <c r="C21" s="11">
        <f t="shared" si="0"/>
        <v>1.0794769148652255</v>
      </c>
      <c r="D21" s="11">
        <f t="shared" si="1"/>
        <v>1.2552975713904457</v>
      </c>
      <c r="E21" s="4"/>
      <c r="F21" s="33"/>
    </row>
    <row r="22" spans="1:6" ht="15" customHeight="1" x14ac:dyDescent="0.25">
      <c r="A22" s="4"/>
      <c r="B22" s="4"/>
      <c r="C22" s="4"/>
      <c r="D22" s="4"/>
      <c r="E22" s="4"/>
      <c r="F22" s="33"/>
    </row>
    <row r="23" spans="1:6" ht="15" customHeight="1" x14ac:dyDescent="0.25">
      <c r="A23" s="4" t="s">
        <v>179</v>
      </c>
      <c r="B23" s="6">
        <v>20224</v>
      </c>
      <c r="C23" s="4"/>
      <c r="D23" s="4"/>
      <c r="E23" s="4"/>
    </row>
    <row r="24" spans="1:6" ht="15" customHeight="1" x14ac:dyDescent="0.25">
      <c r="A24" s="4" t="s">
        <v>180</v>
      </c>
      <c r="B24" s="6">
        <f>MAX(B10:B21)</f>
        <v>23518</v>
      </c>
      <c r="C24" s="4"/>
      <c r="D24" s="4"/>
      <c r="E24" s="4"/>
    </row>
    <row r="25" spans="1:6" ht="15" customHeight="1" x14ac:dyDescent="0.25">
      <c r="A25" s="4"/>
      <c r="B25" s="4"/>
      <c r="C25" s="4"/>
      <c r="D25" s="4"/>
      <c r="E25" s="4"/>
    </row>
    <row r="26" spans="1:6" ht="15" customHeight="1" x14ac:dyDescent="0.25">
      <c r="D26" s="4"/>
      <c r="E26" s="4"/>
    </row>
    <row r="27" spans="1:6" ht="15" customHeight="1" x14ac:dyDescent="0.25">
      <c r="D27" s="4"/>
      <c r="E27" s="4"/>
    </row>
    <row r="28" spans="1:6" ht="15" customHeight="1" x14ac:dyDescent="0.25">
      <c r="A28" s="4"/>
      <c r="B28" s="4"/>
      <c r="C28" s="4"/>
      <c r="D28" s="4"/>
      <c r="E28" s="4"/>
    </row>
    <row r="29" spans="1:6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170</v>
      </c>
      <c r="C3" s="4"/>
      <c r="D3" s="4"/>
      <c r="E3" s="4"/>
    </row>
    <row r="4" spans="1:12" ht="15" customHeight="1" x14ac:dyDescent="0.25">
      <c r="A4" s="4" t="s">
        <v>133</v>
      </c>
      <c r="B4" s="5" t="s">
        <v>20</v>
      </c>
      <c r="C4" s="4"/>
      <c r="D4" s="4"/>
      <c r="E4" s="4"/>
    </row>
    <row r="5" spans="1:12" ht="15" customHeight="1" x14ac:dyDescent="0.25">
      <c r="A5" s="4" t="s">
        <v>145</v>
      </c>
      <c r="B5" s="3" t="s">
        <v>231</v>
      </c>
      <c r="C5" s="4"/>
      <c r="D5" s="4"/>
      <c r="E5" s="4"/>
    </row>
    <row r="6" spans="1:12" ht="15" customHeight="1" x14ac:dyDescent="0.25">
      <c r="A6" s="4" t="s">
        <v>146</v>
      </c>
      <c r="B6" s="7">
        <v>2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4852</v>
      </c>
      <c r="C10" s="11">
        <f>B$23/B10</f>
        <v>1.3526380873866446</v>
      </c>
      <c r="D10" s="11">
        <f>B$24/B10</f>
        <v>1.7965787304204452</v>
      </c>
      <c r="E10" s="4"/>
    </row>
    <row r="11" spans="1:12" ht="15" customHeight="1" x14ac:dyDescent="0.25">
      <c r="A11" s="9" t="s">
        <v>1</v>
      </c>
      <c r="B11" s="10">
        <v>5146</v>
      </c>
      <c r="C11" s="11">
        <f>B$23/B11</f>
        <v>1.2753595025262339</v>
      </c>
      <c r="D11" s="11">
        <f>B$24/B11</f>
        <v>1.6939370384764867</v>
      </c>
      <c r="E11" s="4"/>
    </row>
    <row r="12" spans="1:12" ht="15" customHeight="1" x14ac:dyDescent="0.25">
      <c r="A12" s="9" t="s">
        <v>2</v>
      </c>
      <c r="B12" s="10">
        <v>5674</v>
      </c>
      <c r="C12" s="11">
        <f t="shared" ref="C12:C21" si="0">B$23/B12</f>
        <v>1.1566795911173775</v>
      </c>
      <c r="D12" s="11">
        <f t="shared" ref="D12:D21" si="1">B$24/B12</f>
        <v>1.5363059569968276</v>
      </c>
      <c r="E12" s="4"/>
    </row>
    <row r="13" spans="1:12" ht="15" customHeight="1" x14ac:dyDescent="0.25">
      <c r="A13" s="9" t="s">
        <v>3</v>
      </c>
      <c r="B13" s="10">
        <v>5884</v>
      </c>
      <c r="C13" s="11">
        <f t="shared" si="0"/>
        <v>1.1153976886471788</v>
      </c>
      <c r="D13" s="11">
        <f t="shared" si="1"/>
        <v>1.4814751869476546</v>
      </c>
      <c r="E13" s="4"/>
    </row>
    <row r="14" spans="1:12" ht="15" customHeight="1" x14ac:dyDescent="0.25">
      <c r="A14" s="9" t="s">
        <v>4</v>
      </c>
      <c r="B14" s="10">
        <v>6857</v>
      </c>
      <c r="C14" s="11">
        <f t="shared" si="0"/>
        <v>0.95712410675222404</v>
      </c>
      <c r="D14" s="11">
        <f t="shared" si="1"/>
        <v>1.2712556511593991</v>
      </c>
      <c r="E14" s="4"/>
    </row>
    <row r="15" spans="1:12" ht="15" customHeight="1" x14ac:dyDescent="0.25">
      <c r="A15" s="9" t="s">
        <v>5</v>
      </c>
      <c r="B15" s="10">
        <v>8143</v>
      </c>
      <c r="C15" s="11">
        <f t="shared" si="0"/>
        <v>0.80596831634532728</v>
      </c>
      <c r="D15" s="11">
        <f t="shared" si="1"/>
        <v>1.0704899914036596</v>
      </c>
      <c r="E15" s="4"/>
    </row>
    <row r="16" spans="1:12" ht="15" customHeight="1" x14ac:dyDescent="0.25">
      <c r="A16" s="9" t="s">
        <v>6</v>
      </c>
      <c r="B16" s="10">
        <v>8612</v>
      </c>
      <c r="C16" s="11">
        <f t="shared" si="0"/>
        <v>0.76207617278216444</v>
      </c>
      <c r="D16" s="11">
        <f t="shared" si="1"/>
        <v>1.0121922898281468</v>
      </c>
      <c r="E16" s="4"/>
    </row>
    <row r="17" spans="1:5" ht="15" customHeight="1" x14ac:dyDescent="0.25">
      <c r="A17" s="9" t="s">
        <v>7</v>
      </c>
      <c r="B17" s="10">
        <v>8717</v>
      </c>
      <c r="C17" s="11">
        <f t="shared" si="0"/>
        <v>0.75289663875186419</v>
      </c>
      <c r="D17" s="11">
        <f t="shared" si="1"/>
        <v>1</v>
      </c>
      <c r="E17" s="4"/>
    </row>
    <row r="18" spans="1:5" ht="15" customHeight="1" x14ac:dyDescent="0.25">
      <c r="A18" s="18" t="s">
        <v>276</v>
      </c>
      <c r="B18" s="17" t="s">
        <v>196</v>
      </c>
      <c r="C18" s="20" t="e">
        <f t="shared" si="0"/>
        <v>#VALUE!</v>
      </c>
      <c r="D18" s="20" t="e">
        <f t="shared" si="1"/>
        <v>#VALUE!</v>
      </c>
      <c r="E18" s="4"/>
    </row>
    <row r="19" spans="1:5" ht="15" customHeight="1" x14ac:dyDescent="0.25">
      <c r="A19" s="18" t="s">
        <v>277</v>
      </c>
      <c r="B19" s="17" t="s">
        <v>196</v>
      </c>
      <c r="C19" s="20" t="e">
        <f t="shared" si="0"/>
        <v>#VALUE!</v>
      </c>
      <c r="D19" s="20" t="e">
        <f t="shared" si="1"/>
        <v>#VALUE!</v>
      </c>
      <c r="E19" s="4"/>
    </row>
    <row r="20" spans="1:5" ht="15" customHeight="1" x14ac:dyDescent="0.25">
      <c r="A20" s="18" t="s">
        <v>274</v>
      </c>
      <c r="B20" s="17" t="s">
        <v>196</v>
      </c>
      <c r="C20" s="20" t="e">
        <f t="shared" si="0"/>
        <v>#VALUE!</v>
      </c>
      <c r="D20" s="20" t="e">
        <f t="shared" si="1"/>
        <v>#VALUE!</v>
      </c>
      <c r="E20" s="4"/>
    </row>
    <row r="21" spans="1:5" ht="15" customHeight="1" x14ac:dyDescent="0.25">
      <c r="A21" s="9" t="s">
        <v>11</v>
      </c>
      <c r="B21" s="10">
        <v>5178</v>
      </c>
      <c r="C21" s="11">
        <f t="shared" si="0"/>
        <v>1.2674777906527617</v>
      </c>
      <c r="D21" s="11">
        <f t="shared" si="1"/>
        <v>1.6834685206643492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6563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8717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D26" s="4"/>
      <c r="E26" s="4"/>
    </row>
    <row r="27" spans="1:5" ht="15" customHeight="1" x14ac:dyDescent="0.25">
      <c r="A27" s="13" t="s">
        <v>273</v>
      </c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171</v>
      </c>
      <c r="C3" s="4"/>
      <c r="D3" s="4"/>
      <c r="E3" s="4"/>
    </row>
    <row r="4" spans="1:12" ht="15" customHeight="1" x14ac:dyDescent="0.25">
      <c r="A4" s="4" t="s">
        <v>133</v>
      </c>
      <c r="B4" s="5" t="s">
        <v>62</v>
      </c>
      <c r="C4" s="4"/>
      <c r="D4" s="4"/>
      <c r="E4" s="4"/>
    </row>
    <row r="5" spans="1:12" ht="15" customHeight="1" x14ac:dyDescent="0.25">
      <c r="A5" s="4" t="s">
        <v>145</v>
      </c>
      <c r="B5" s="3" t="s">
        <v>253</v>
      </c>
      <c r="C5" s="4"/>
      <c r="D5" s="4"/>
      <c r="E5" s="4"/>
    </row>
    <row r="6" spans="1:12" ht="15" customHeight="1" x14ac:dyDescent="0.25">
      <c r="A6" s="4" t="s">
        <v>146</v>
      </c>
      <c r="B6" s="7">
        <v>3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66762</v>
      </c>
      <c r="C10" s="11">
        <f>B$23/B10</f>
        <v>1.1660225876995896</v>
      </c>
      <c r="D10" s="11">
        <f>B$24/B10</f>
        <v>1.3675294329109373</v>
      </c>
      <c r="E10" s="4"/>
    </row>
    <row r="11" spans="1:12" ht="15" customHeight="1" x14ac:dyDescent="0.25">
      <c r="A11" s="9" t="s">
        <v>1</v>
      </c>
      <c r="B11" s="10">
        <v>72565</v>
      </c>
      <c r="C11" s="11">
        <f>B$23/B11</f>
        <v>1.0727761317439537</v>
      </c>
      <c r="D11" s="11">
        <f>B$24/B11</f>
        <v>1.2581685385516435</v>
      </c>
      <c r="E11" s="4"/>
    </row>
    <row r="12" spans="1:12" ht="15" customHeight="1" x14ac:dyDescent="0.25">
      <c r="A12" s="9" t="s">
        <v>2</v>
      </c>
      <c r="B12" s="10">
        <v>70848</v>
      </c>
      <c r="C12" s="11">
        <f t="shared" ref="C12:C21" si="0">B$23/B12</f>
        <v>1.0987748419150858</v>
      </c>
      <c r="D12" s="11">
        <f t="shared" ref="D12:D21" si="1">B$24/B12</f>
        <v>1.2886602303523036</v>
      </c>
      <c r="E12" s="4"/>
    </row>
    <row r="13" spans="1:12" ht="15" customHeight="1" x14ac:dyDescent="0.25">
      <c r="A13" s="9" t="s">
        <v>3</v>
      </c>
      <c r="B13" s="10">
        <v>71670</v>
      </c>
      <c r="C13" s="11">
        <f t="shared" si="0"/>
        <v>1.086172736151807</v>
      </c>
      <c r="D13" s="11">
        <f t="shared" si="1"/>
        <v>1.2738802846379238</v>
      </c>
      <c r="E13" s="4"/>
    </row>
    <row r="14" spans="1:12" ht="15" customHeight="1" x14ac:dyDescent="0.25">
      <c r="A14" s="9" t="s">
        <v>4</v>
      </c>
      <c r="B14" s="10">
        <v>78667</v>
      </c>
      <c r="C14" s="11">
        <f t="shared" si="0"/>
        <v>0.98956360354405282</v>
      </c>
      <c r="D14" s="11">
        <f t="shared" si="1"/>
        <v>1.1605755907813951</v>
      </c>
      <c r="E14" s="4"/>
    </row>
    <row r="15" spans="1:12" ht="15" customHeight="1" x14ac:dyDescent="0.25">
      <c r="A15" s="9" t="s">
        <v>5</v>
      </c>
      <c r="B15" s="10">
        <v>86022</v>
      </c>
      <c r="C15" s="11">
        <f t="shared" si="0"/>
        <v>0.90495454651135754</v>
      </c>
      <c r="D15" s="11">
        <f t="shared" si="1"/>
        <v>1.0613447722675595</v>
      </c>
      <c r="E15" s="4"/>
    </row>
    <row r="16" spans="1:12" ht="15" customHeight="1" x14ac:dyDescent="0.25">
      <c r="A16" s="9" t="s">
        <v>6</v>
      </c>
      <c r="B16" s="10">
        <v>89785</v>
      </c>
      <c r="C16" s="11">
        <f t="shared" si="0"/>
        <v>0.86702678621150531</v>
      </c>
      <c r="D16" s="11">
        <f t="shared" si="1"/>
        <v>1.0168625048727515</v>
      </c>
      <c r="E16" s="4"/>
    </row>
    <row r="17" spans="1:5" ht="15" customHeight="1" x14ac:dyDescent="0.25">
      <c r="A17" s="9" t="s">
        <v>7</v>
      </c>
      <c r="B17" s="10">
        <v>91299</v>
      </c>
      <c r="C17" s="11">
        <f t="shared" si="0"/>
        <v>0.85264898848837334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82623</v>
      </c>
      <c r="C18" s="11">
        <f t="shared" si="0"/>
        <v>0.94218316933541513</v>
      </c>
      <c r="D18" s="11">
        <f t="shared" si="1"/>
        <v>1.1050070803529284</v>
      </c>
      <c r="E18" s="4"/>
    </row>
    <row r="19" spans="1:5" ht="15" customHeight="1" x14ac:dyDescent="0.25">
      <c r="A19" s="9" t="s">
        <v>9</v>
      </c>
      <c r="B19" s="10">
        <v>81697</v>
      </c>
      <c r="C19" s="11">
        <f t="shared" si="0"/>
        <v>0.95286240620830631</v>
      </c>
      <c r="D19" s="11">
        <f t="shared" si="1"/>
        <v>1.1175318555148903</v>
      </c>
      <c r="E19" s="4"/>
    </row>
    <row r="20" spans="1:5" ht="15" customHeight="1" x14ac:dyDescent="0.25">
      <c r="A20" s="9" t="s">
        <v>10</v>
      </c>
      <c r="B20" s="10">
        <v>71044</v>
      </c>
      <c r="C20" s="11">
        <f t="shared" si="0"/>
        <v>1.0957434829119983</v>
      </c>
      <c r="D20" s="11">
        <f t="shared" si="1"/>
        <v>1.285105005348798</v>
      </c>
      <c r="E20" s="4"/>
    </row>
    <row r="21" spans="1:5" ht="15" customHeight="1" x14ac:dyDescent="0.25">
      <c r="A21" s="9" t="s">
        <v>11</v>
      </c>
      <c r="B21" s="10">
        <v>71174</v>
      </c>
      <c r="C21" s="11">
        <f t="shared" si="0"/>
        <v>1.0937420968331133</v>
      </c>
      <c r="D21" s="11">
        <f t="shared" si="1"/>
        <v>1.2827577486160677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77846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91299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D26" s="4"/>
      <c r="E26" s="4"/>
    </row>
    <row r="27" spans="1:5" ht="15" customHeight="1" x14ac:dyDescent="0.25"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268</v>
      </c>
      <c r="C3" s="4"/>
      <c r="D3" s="4"/>
      <c r="E3" s="4"/>
    </row>
    <row r="4" spans="1:12" ht="15" customHeight="1" x14ac:dyDescent="0.25">
      <c r="A4" s="4" t="s">
        <v>133</v>
      </c>
      <c r="B4" s="5" t="s">
        <v>64</v>
      </c>
      <c r="C4" s="4"/>
      <c r="D4" s="4"/>
      <c r="E4" s="4"/>
    </row>
    <row r="5" spans="1:12" ht="15" customHeight="1" x14ac:dyDescent="0.25">
      <c r="A5" s="4" t="s">
        <v>145</v>
      </c>
      <c r="B5" s="3" t="s">
        <v>252</v>
      </c>
      <c r="C5" s="4"/>
      <c r="D5" s="4"/>
      <c r="E5" s="4"/>
    </row>
    <row r="6" spans="1:12" ht="15" customHeight="1" x14ac:dyDescent="0.25">
      <c r="A6" s="4" t="s">
        <v>146</v>
      </c>
      <c r="B6" s="7">
        <v>3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34413</v>
      </c>
      <c r="C10" s="11">
        <f>B$23/B10</f>
        <v>1.1750791851916427</v>
      </c>
      <c r="D10" s="11">
        <f>B$24/B10</f>
        <v>1.3862203237148751</v>
      </c>
      <c r="E10" s="4"/>
    </row>
    <row r="11" spans="1:12" ht="15" customHeight="1" x14ac:dyDescent="0.25">
      <c r="A11" s="9" t="s">
        <v>1</v>
      </c>
      <c r="B11" s="10">
        <v>37149</v>
      </c>
      <c r="C11" s="11">
        <f>B$23/B11</f>
        <v>1.0885353576139332</v>
      </c>
      <c r="D11" s="11">
        <f>B$24/B11</f>
        <v>1.2841260868394841</v>
      </c>
      <c r="E11" s="4"/>
    </row>
    <row r="12" spans="1:12" ht="15" customHeight="1" x14ac:dyDescent="0.25">
      <c r="A12" s="9" t="s">
        <v>2</v>
      </c>
      <c r="B12" s="10">
        <v>37057</v>
      </c>
      <c r="C12" s="11">
        <f t="shared" ref="C12:C21" si="0">B$23/B12</f>
        <v>1.0912378228135036</v>
      </c>
      <c r="D12" s="11">
        <f t="shared" ref="D12:D21" si="1">B$24/B12</f>
        <v>1.2873141376797905</v>
      </c>
      <c r="E12" s="4"/>
    </row>
    <row r="13" spans="1:12" ht="15" customHeight="1" x14ac:dyDescent="0.25">
      <c r="A13" s="9" t="s">
        <v>3</v>
      </c>
      <c r="B13" s="10">
        <v>37600</v>
      </c>
      <c r="C13" s="11">
        <f t="shared" si="0"/>
        <v>1.0754787234042553</v>
      </c>
      <c r="D13" s="11">
        <f t="shared" si="1"/>
        <v>1.268723404255319</v>
      </c>
      <c r="E13" s="4"/>
    </row>
    <row r="14" spans="1:12" ht="15" customHeight="1" x14ac:dyDescent="0.25">
      <c r="A14" s="9" t="s">
        <v>4</v>
      </c>
      <c r="B14" s="10">
        <v>40943</v>
      </c>
      <c r="C14" s="11">
        <f t="shared" si="0"/>
        <v>0.98766577925408494</v>
      </c>
      <c r="D14" s="11">
        <f t="shared" si="1"/>
        <v>1.1651320127982805</v>
      </c>
      <c r="E14" s="4"/>
    </row>
    <row r="15" spans="1:12" ht="15" customHeight="1" x14ac:dyDescent="0.25">
      <c r="A15" s="9" t="s">
        <v>5</v>
      </c>
      <c r="B15" s="10">
        <v>43499</v>
      </c>
      <c r="C15" s="11">
        <f t="shared" si="0"/>
        <v>0.92963056621991313</v>
      </c>
      <c r="D15" s="11">
        <f t="shared" si="1"/>
        <v>1.0966688889399756</v>
      </c>
      <c r="E15" s="4"/>
    </row>
    <row r="16" spans="1:12" ht="15" customHeight="1" x14ac:dyDescent="0.25">
      <c r="A16" s="9" t="s">
        <v>6</v>
      </c>
      <c r="B16" s="10">
        <v>45826</v>
      </c>
      <c r="C16" s="11">
        <f t="shared" si="0"/>
        <v>0.88242482433553004</v>
      </c>
      <c r="D16" s="11">
        <f t="shared" si="1"/>
        <v>1.0409811024309343</v>
      </c>
      <c r="E16" s="4"/>
    </row>
    <row r="17" spans="1:5" ht="15" customHeight="1" x14ac:dyDescent="0.25">
      <c r="A17" s="9" t="s">
        <v>7</v>
      </c>
      <c r="B17" s="10">
        <v>47704</v>
      </c>
      <c r="C17" s="11">
        <f t="shared" si="0"/>
        <v>0.84768572866007041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43704</v>
      </c>
      <c r="C18" s="11">
        <f t="shared" si="0"/>
        <v>0.92526999816950395</v>
      </c>
      <c r="D18" s="11">
        <f t="shared" si="1"/>
        <v>1.0915248032216731</v>
      </c>
      <c r="E18" s="4"/>
    </row>
    <row r="19" spans="1:5" ht="15" customHeight="1" x14ac:dyDescent="0.25">
      <c r="A19" s="9" t="s">
        <v>9</v>
      </c>
      <c r="B19" s="10">
        <v>42519</v>
      </c>
      <c r="C19" s="11">
        <f t="shared" si="0"/>
        <v>0.95105717443966231</v>
      </c>
      <c r="D19" s="11">
        <f t="shared" si="1"/>
        <v>1.1219454831957478</v>
      </c>
      <c r="E19" s="4"/>
    </row>
    <row r="20" spans="1:5" ht="15" customHeight="1" x14ac:dyDescent="0.25">
      <c r="A20" s="9" t="s">
        <v>10</v>
      </c>
      <c r="B20" s="10">
        <v>37757</v>
      </c>
      <c r="C20" s="11">
        <f t="shared" si="0"/>
        <v>1.0710067007442328</v>
      </c>
      <c r="D20" s="11">
        <f t="shared" si="1"/>
        <v>1.2634478374870886</v>
      </c>
      <c r="E20" s="4"/>
    </row>
    <row r="21" spans="1:5" ht="15" customHeight="1" x14ac:dyDescent="0.25">
      <c r="A21" s="9" t="s">
        <v>11</v>
      </c>
      <c r="B21" s="10">
        <v>37086</v>
      </c>
      <c r="C21" s="11">
        <f t="shared" si="0"/>
        <v>1.0903845116755648</v>
      </c>
      <c r="D21" s="11">
        <f t="shared" si="1"/>
        <v>1.2863075014830394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40438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47704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D26" s="4"/>
      <c r="E26" s="4"/>
    </row>
    <row r="27" spans="1:5" ht="15" customHeight="1" x14ac:dyDescent="0.25"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270</v>
      </c>
      <c r="C3" s="4"/>
      <c r="D3" s="4"/>
      <c r="E3" s="4"/>
    </row>
    <row r="4" spans="1:12" ht="15" customHeight="1" x14ac:dyDescent="0.25">
      <c r="A4" s="4" t="s">
        <v>133</v>
      </c>
      <c r="B4" s="5" t="s">
        <v>114</v>
      </c>
      <c r="C4" s="4"/>
      <c r="D4" s="4"/>
      <c r="E4" s="4"/>
    </row>
    <row r="5" spans="1:12" ht="15" customHeight="1" x14ac:dyDescent="0.25">
      <c r="A5" s="4" t="s">
        <v>145</v>
      </c>
      <c r="B5" s="3" t="s">
        <v>172</v>
      </c>
      <c r="C5" s="4"/>
      <c r="D5" s="4"/>
      <c r="E5" s="4"/>
    </row>
    <row r="6" spans="1:12" ht="15" customHeight="1" x14ac:dyDescent="0.25">
      <c r="A6" s="4" t="s">
        <v>146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41192</v>
      </c>
      <c r="C10" s="11">
        <f>B$23/B10</f>
        <v>1.0235239852398523</v>
      </c>
      <c r="D10" s="11">
        <f>B$24/B10</f>
        <v>1.0539182365507866</v>
      </c>
      <c r="E10" s="4"/>
    </row>
    <row r="11" spans="1:12" ht="15" customHeight="1" x14ac:dyDescent="0.25">
      <c r="A11" s="9" t="s">
        <v>1</v>
      </c>
      <c r="B11" s="10">
        <v>43087</v>
      </c>
      <c r="C11" s="11">
        <f>B$23/B11</f>
        <v>0.97850859888133312</v>
      </c>
      <c r="D11" s="11">
        <f>B$24/B11</f>
        <v>1.0075660872188827</v>
      </c>
      <c r="E11" s="4"/>
    </row>
    <row r="12" spans="1:12" ht="15" customHeight="1" x14ac:dyDescent="0.25">
      <c r="A12" s="9" t="s">
        <v>2</v>
      </c>
      <c r="B12" s="10">
        <v>43413</v>
      </c>
      <c r="C12" s="11">
        <f t="shared" ref="C12:C21" si="0">B$23/B12</f>
        <v>0.97116071222905587</v>
      </c>
      <c r="D12" s="11">
        <f t="shared" ref="D12:D21" si="1">B$24/B12</f>
        <v>1</v>
      </c>
      <c r="E12" s="4"/>
    </row>
    <row r="13" spans="1:12" ht="15" customHeight="1" x14ac:dyDescent="0.25">
      <c r="A13" s="9" t="s">
        <v>3</v>
      </c>
      <c r="B13" s="10">
        <v>40952</v>
      </c>
      <c r="C13" s="11">
        <f t="shared" si="0"/>
        <v>1.0295223676499317</v>
      </c>
      <c r="D13" s="11">
        <f t="shared" si="1"/>
        <v>1.0600947450673959</v>
      </c>
      <c r="E13" s="4"/>
    </row>
    <row r="14" spans="1:12" ht="15" customHeight="1" x14ac:dyDescent="0.25">
      <c r="A14" s="18" t="s">
        <v>278</v>
      </c>
      <c r="B14" s="17" t="s">
        <v>196</v>
      </c>
      <c r="C14" s="20" t="e">
        <f t="shared" si="0"/>
        <v>#VALUE!</v>
      </c>
      <c r="D14" s="20" t="e">
        <f t="shared" si="1"/>
        <v>#VALUE!</v>
      </c>
      <c r="E14" s="4"/>
    </row>
    <row r="15" spans="1:12" ht="15" customHeight="1" x14ac:dyDescent="0.25">
      <c r="A15" s="18" t="s">
        <v>279</v>
      </c>
      <c r="B15" s="17" t="s">
        <v>196</v>
      </c>
      <c r="C15" s="20" t="e">
        <f t="shared" si="0"/>
        <v>#VALUE!</v>
      </c>
      <c r="D15" s="20" t="e">
        <f t="shared" si="1"/>
        <v>#VALUE!</v>
      </c>
      <c r="E15" s="4"/>
    </row>
    <row r="16" spans="1:12" ht="15" customHeight="1" x14ac:dyDescent="0.25">
      <c r="A16" s="18" t="s">
        <v>280</v>
      </c>
      <c r="B16" s="17" t="s">
        <v>196</v>
      </c>
      <c r="C16" s="20" t="e">
        <f t="shared" si="0"/>
        <v>#VALUE!</v>
      </c>
      <c r="D16" s="20" t="e">
        <f t="shared" si="1"/>
        <v>#VALUE!</v>
      </c>
      <c r="E16" s="4"/>
    </row>
    <row r="17" spans="1:5" ht="15" customHeight="1" x14ac:dyDescent="0.25">
      <c r="A17" s="18" t="s">
        <v>281</v>
      </c>
      <c r="B17" s="17" t="s">
        <v>196</v>
      </c>
      <c r="C17" s="20" t="e">
        <f t="shared" si="0"/>
        <v>#VALUE!</v>
      </c>
      <c r="D17" s="20" t="e">
        <f t="shared" si="1"/>
        <v>#VALUE!</v>
      </c>
      <c r="E17" s="4"/>
    </row>
    <row r="18" spans="1:5" ht="15" customHeight="1" x14ac:dyDescent="0.25">
      <c r="A18" s="18" t="s">
        <v>276</v>
      </c>
      <c r="B18" s="17" t="s">
        <v>196</v>
      </c>
      <c r="C18" s="20" t="e">
        <f t="shared" si="0"/>
        <v>#VALUE!</v>
      </c>
      <c r="D18" s="20" t="e">
        <f t="shared" si="1"/>
        <v>#VALUE!</v>
      </c>
      <c r="E18" s="4"/>
    </row>
    <row r="19" spans="1:5" ht="15" customHeight="1" x14ac:dyDescent="0.25">
      <c r="A19" s="18" t="s">
        <v>277</v>
      </c>
      <c r="B19" s="17" t="s">
        <v>196</v>
      </c>
      <c r="C19" s="20" t="e">
        <f t="shared" si="0"/>
        <v>#VALUE!</v>
      </c>
      <c r="D19" s="20" t="e">
        <f t="shared" si="1"/>
        <v>#VALUE!</v>
      </c>
      <c r="E19" s="4"/>
    </row>
    <row r="20" spans="1:5" ht="15" customHeight="1" x14ac:dyDescent="0.25">
      <c r="A20" s="18" t="s">
        <v>274</v>
      </c>
      <c r="B20" s="17" t="s">
        <v>196</v>
      </c>
      <c r="C20" s="20" t="e">
        <f t="shared" si="0"/>
        <v>#VALUE!</v>
      </c>
      <c r="D20" s="20" t="e">
        <f t="shared" si="1"/>
        <v>#VALUE!</v>
      </c>
      <c r="E20" s="4"/>
    </row>
    <row r="21" spans="1:5" ht="15" customHeight="1" x14ac:dyDescent="0.25">
      <c r="A21" s="18" t="s">
        <v>275</v>
      </c>
      <c r="B21" s="17" t="s">
        <v>196</v>
      </c>
      <c r="C21" s="20" t="e">
        <f t="shared" si="0"/>
        <v>#VALUE!</v>
      </c>
      <c r="D21" s="20" t="e">
        <f t="shared" si="1"/>
        <v>#VALUE!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42161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43413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D26" s="4"/>
      <c r="E26" s="4"/>
    </row>
    <row r="27" spans="1:5" ht="15" customHeight="1" x14ac:dyDescent="0.25">
      <c r="A27" s="13" t="s">
        <v>273</v>
      </c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  <c r="F1" s="4"/>
    </row>
    <row r="2" spans="1:12" ht="15" customHeight="1" x14ac:dyDescent="0.25">
      <c r="A2" s="4"/>
      <c r="B2" s="4"/>
      <c r="C2" s="4"/>
      <c r="D2" s="4"/>
      <c r="E2" s="4"/>
      <c r="F2" s="4"/>
    </row>
    <row r="3" spans="1:12" ht="15" customHeight="1" x14ac:dyDescent="0.25">
      <c r="A3" s="4" t="s">
        <v>147</v>
      </c>
      <c r="B3" s="4" t="s">
        <v>137</v>
      </c>
      <c r="C3" s="4"/>
      <c r="D3" s="4"/>
      <c r="E3" s="4"/>
      <c r="F3" s="4"/>
    </row>
    <row r="4" spans="1:12" ht="15" customHeight="1" x14ac:dyDescent="0.25">
      <c r="A4" s="4" t="s">
        <v>133</v>
      </c>
      <c r="B4" s="5" t="s">
        <v>94</v>
      </c>
      <c r="C4" s="4"/>
      <c r="D4" s="4"/>
      <c r="E4" s="4"/>
      <c r="F4" s="4"/>
    </row>
    <row r="5" spans="1:12" ht="15" customHeight="1" x14ac:dyDescent="0.25">
      <c r="A5" s="4" t="s">
        <v>145</v>
      </c>
      <c r="B5" s="3" t="s">
        <v>138</v>
      </c>
      <c r="C5" s="4"/>
      <c r="D5" s="4"/>
      <c r="E5" s="4"/>
      <c r="F5" s="4"/>
    </row>
    <row r="6" spans="1:12" ht="15" customHeight="1" x14ac:dyDescent="0.25">
      <c r="A6" s="4" t="s">
        <v>146</v>
      </c>
      <c r="B6" s="7">
        <v>6</v>
      </c>
      <c r="C6" s="4"/>
      <c r="D6" s="4"/>
      <c r="E6" s="4"/>
      <c r="F6" s="4"/>
    </row>
    <row r="7" spans="1:12" ht="15" customHeight="1" x14ac:dyDescent="0.25">
      <c r="A7" s="4"/>
      <c r="B7" s="7"/>
      <c r="C7" s="4"/>
      <c r="D7" s="4"/>
      <c r="E7" s="4"/>
      <c r="F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1827</v>
      </c>
      <c r="C10" s="11">
        <f>B$23/B10</f>
        <v>1.5199781061850028</v>
      </c>
      <c r="D10" s="11">
        <f>B$24/B10</f>
        <v>2.5210727969348659</v>
      </c>
      <c r="E10" s="4"/>
      <c r="F10" s="4"/>
    </row>
    <row r="11" spans="1:12" ht="15" customHeight="1" x14ac:dyDescent="0.25">
      <c r="A11" s="9" t="s">
        <v>1</v>
      </c>
      <c r="B11" s="10">
        <v>2281</v>
      </c>
      <c r="C11" s="11">
        <f>B$23/B11</f>
        <v>1.2174484875054801</v>
      </c>
      <c r="D11" s="11">
        <f>B$24/B11</f>
        <v>2.0192897851819378</v>
      </c>
      <c r="E11" s="4"/>
      <c r="F11" s="4"/>
    </row>
    <row r="12" spans="1:12" ht="15" customHeight="1" x14ac:dyDescent="0.25">
      <c r="A12" s="9" t="s">
        <v>2</v>
      </c>
      <c r="B12" s="10">
        <v>2056</v>
      </c>
      <c r="C12" s="11">
        <f t="shared" ref="C12:C21" si="0">B$23/B12</f>
        <v>1.3506809338521402</v>
      </c>
      <c r="D12" s="11">
        <f t="shared" ref="D12:D21" si="1">B$24/B12</f>
        <v>2.2402723735408561</v>
      </c>
      <c r="E12" s="4"/>
      <c r="F12" s="4"/>
    </row>
    <row r="13" spans="1:12" ht="15" customHeight="1" x14ac:dyDescent="0.25">
      <c r="A13" s="9" t="s">
        <v>3</v>
      </c>
      <c r="B13" s="10">
        <v>1651</v>
      </c>
      <c r="C13" s="11">
        <f t="shared" si="0"/>
        <v>1.6820109024833434</v>
      </c>
      <c r="D13" s="11">
        <f t="shared" si="1"/>
        <v>2.789824348879467</v>
      </c>
      <c r="E13" s="4"/>
      <c r="F13" s="4"/>
    </row>
    <row r="14" spans="1:12" ht="15" customHeight="1" x14ac:dyDescent="0.25">
      <c r="A14" s="9" t="s">
        <v>4</v>
      </c>
      <c r="B14" s="10">
        <v>2273</v>
      </c>
      <c r="C14" s="11">
        <f t="shared" si="0"/>
        <v>1.2217333919929609</v>
      </c>
      <c r="D14" s="11">
        <f t="shared" si="1"/>
        <v>2.0263968323801143</v>
      </c>
      <c r="E14" s="4"/>
      <c r="F14" s="4"/>
    </row>
    <row r="15" spans="1:12" ht="15" customHeight="1" x14ac:dyDescent="0.25">
      <c r="A15" s="9" t="s">
        <v>5</v>
      </c>
      <c r="B15" s="10">
        <v>3343</v>
      </c>
      <c r="C15" s="11">
        <f t="shared" si="0"/>
        <v>0.83069099611127728</v>
      </c>
      <c r="D15" s="11">
        <f t="shared" si="1"/>
        <v>1.3778043673347293</v>
      </c>
      <c r="E15" s="4"/>
      <c r="F15" s="4"/>
    </row>
    <row r="16" spans="1:12" ht="15" customHeight="1" x14ac:dyDescent="0.25">
      <c r="A16" s="9" t="s">
        <v>6</v>
      </c>
      <c r="B16" s="10">
        <v>4426</v>
      </c>
      <c r="C16" s="11">
        <f t="shared" si="0"/>
        <v>0.62742882964301849</v>
      </c>
      <c r="D16" s="11">
        <f t="shared" si="1"/>
        <v>1.0406687754179846</v>
      </c>
      <c r="E16" s="4"/>
      <c r="F16" s="4"/>
    </row>
    <row r="17" spans="1:6" ht="15" customHeight="1" x14ac:dyDescent="0.25">
      <c r="A17" s="9" t="s">
        <v>7</v>
      </c>
      <c r="B17" s="10">
        <v>4606</v>
      </c>
      <c r="C17" s="11">
        <f t="shared" si="0"/>
        <v>0.60290924880590535</v>
      </c>
      <c r="D17" s="11">
        <f t="shared" si="1"/>
        <v>1</v>
      </c>
      <c r="E17" s="4"/>
      <c r="F17" s="4"/>
    </row>
    <row r="18" spans="1:6" ht="15" customHeight="1" x14ac:dyDescent="0.25">
      <c r="A18" s="9" t="s">
        <v>8</v>
      </c>
      <c r="B18" s="10">
        <v>3568</v>
      </c>
      <c r="C18" s="11">
        <f t="shared" si="0"/>
        <v>0.77830717488789236</v>
      </c>
      <c r="D18" s="11">
        <f t="shared" si="1"/>
        <v>1.2909192825112108</v>
      </c>
      <c r="E18" s="4"/>
      <c r="F18" s="4"/>
    </row>
    <row r="19" spans="1:6" ht="15" customHeight="1" x14ac:dyDescent="0.25">
      <c r="A19" s="9" t="s">
        <v>9</v>
      </c>
      <c r="B19" s="10">
        <v>3553</v>
      </c>
      <c r="C19" s="11">
        <f t="shared" si="0"/>
        <v>0.78159301998311281</v>
      </c>
      <c r="D19" s="11">
        <f t="shared" si="1"/>
        <v>1.2963692654095131</v>
      </c>
      <c r="E19" s="4"/>
      <c r="F19" s="4"/>
    </row>
    <row r="20" spans="1:6" ht="15" customHeight="1" x14ac:dyDescent="0.25">
      <c r="A20" s="9" t="s">
        <v>10</v>
      </c>
      <c r="B20" s="10">
        <v>1683</v>
      </c>
      <c r="C20" s="11">
        <f t="shared" si="0"/>
        <v>1.6500297088532383</v>
      </c>
      <c r="D20" s="11">
        <f t="shared" si="1"/>
        <v>2.736779560308972</v>
      </c>
      <c r="E20" s="4"/>
      <c r="F20" s="4"/>
    </row>
    <row r="21" spans="1:6" ht="15" customHeight="1" x14ac:dyDescent="0.25">
      <c r="A21" s="9" t="s">
        <v>11</v>
      </c>
      <c r="B21" s="10">
        <v>2060</v>
      </c>
      <c r="C21" s="11">
        <f t="shared" si="0"/>
        <v>1.3480582524271845</v>
      </c>
      <c r="D21" s="11">
        <f t="shared" si="1"/>
        <v>2.2359223300970874</v>
      </c>
      <c r="E21" s="4"/>
      <c r="F21" s="4"/>
    </row>
    <row r="22" spans="1:6" ht="15" customHeight="1" x14ac:dyDescent="0.25">
      <c r="A22" s="16"/>
      <c r="B22" s="16"/>
      <c r="C22" s="16"/>
      <c r="D22" s="16"/>
      <c r="E22" s="4"/>
      <c r="F22" s="4"/>
    </row>
    <row r="23" spans="1:6" ht="15" customHeight="1" x14ac:dyDescent="0.25">
      <c r="A23" s="4" t="s">
        <v>179</v>
      </c>
      <c r="B23" s="6">
        <v>2777</v>
      </c>
      <c r="C23" s="4"/>
      <c r="D23" s="4"/>
      <c r="E23" s="4"/>
      <c r="F23" s="4"/>
    </row>
    <row r="24" spans="1:6" ht="15" customHeight="1" x14ac:dyDescent="0.25">
      <c r="A24" s="4" t="s">
        <v>180</v>
      </c>
      <c r="B24" s="6">
        <f>MAX(B10:B21)</f>
        <v>4606</v>
      </c>
      <c r="C24" s="4"/>
      <c r="D24" s="4"/>
      <c r="E24" s="4"/>
      <c r="F24" s="4"/>
    </row>
    <row r="29" spans="1:6" ht="15" customHeight="1" x14ac:dyDescent="0.25"/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173</v>
      </c>
      <c r="C3" s="4"/>
      <c r="D3" s="4"/>
      <c r="E3" s="4"/>
    </row>
    <row r="4" spans="1:12" ht="15" customHeight="1" x14ac:dyDescent="0.25">
      <c r="A4" s="4" t="s">
        <v>133</v>
      </c>
      <c r="B4" s="5" t="s">
        <v>97</v>
      </c>
      <c r="C4" s="4"/>
      <c r="D4" s="4"/>
      <c r="E4" s="4"/>
    </row>
    <row r="5" spans="1:12" ht="15" customHeight="1" x14ac:dyDescent="0.25">
      <c r="A5" s="4" t="s">
        <v>145</v>
      </c>
      <c r="B5" s="3" t="s">
        <v>174</v>
      </c>
      <c r="C5" s="4"/>
      <c r="D5" s="4"/>
      <c r="E5" s="4"/>
    </row>
    <row r="6" spans="1:12" ht="15" customHeight="1" x14ac:dyDescent="0.25">
      <c r="A6" s="4" t="s">
        <v>146</v>
      </c>
      <c r="B6" s="7">
        <v>6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2600</v>
      </c>
      <c r="C10" s="11">
        <f>B$23/B10</f>
        <v>1.3546153846153846</v>
      </c>
      <c r="D10" s="11">
        <f>B$24/B10</f>
        <v>1.8988461538461539</v>
      </c>
      <c r="E10" s="4"/>
    </row>
    <row r="11" spans="1:12" ht="15" customHeight="1" x14ac:dyDescent="0.25">
      <c r="A11" s="9" t="s">
        <v>1</v>
      </c>
      <c r="B11" s="10">
        <v>3101</v>
      </c>
      <c r="C11" s="11">
        <f>B$23/B11</f>
        <v>1.1357626572073525</v>
      </c>
      <c r="D11" s="11">
        <f>B$24/B11</f>
        <v>1.5920670751370525</v>
      </c>
      <c r="E11" s="4"/>
    </row>
    <row r="12" spans="1:12" ht="15" customHeight="1" x14ac:dyDescent="0.25">
      <c r="A12" s="9" t="s">
        <v>2</v>
      </c>
      <c r="B12" s="10">
        <v>3261</v>
      </c>
      <c r="C12" s="11">
        <f t="shared" ref="C12:C21" si="0">B$23/B12</f>
        <v>1.0800367985280588</v>
      </c>
      <c r="D12" s="11">
        <f t="shared" ref="D12:D21" si="1">B$24/B12</f>
        <v>1.5139527752223245</v>
      </c>
      <c r="E12" s="4"/>
    </row>
    <row r="13" spans="1:12" ht="15" customHeight="1" x14ac:dyDescent="0.25">
      <c r="A13" s="9" t="s">
        <v>3</v>
      </c>
      <c r="B13" s="10">
        <v>2811</v>
      </c>
      <c r="C13" s="11">
        <f t="shared" si="0"/>
        <v>1.2529348986125934</v>
      </c>
      <c r="D13" s="11">
        <f t="shared" si="1"/>
        <v>1.7563144788331555</v>
      </c>
      <c r="E13" s="4"/>
    </row>
    <row r="14" spans="1:12" ht="15" customHeight="1" x14ac:dyDescent="0.25">
      <c r="A14" s="9" t="s">
        <v>4</v>
      </c>
      <c r="B14" s="10">
        <v>2989</v>
      </c>
      <c r="C14" s="11">
        <f t="shared" si="0"/>
        <v>1.1783205085312813</v>
      </c>
      <c r="D14" s="11">
        <f t="shared" si="1"/>
        <v>1.6517229842756775</v>
      </c>
      <c r="E14" s="4"/>
    </row>
    <row r="15" spans="1:12" ht="15" customHeight="1" x14ac:dyDescent="0.25">
      <c r="A15" s="9" t="s">
        <v>5</v>
      </c>
      <c r="B15" s="10">
        <v>4153</v>
      </c>
      <c r="C15" s="11">
        <f t="shared" si="0"/>
        <v>0.84806164218637126</v>
      </c>
      <c r="D15" s="11">
        <f t="shared" si="1"/>
        <v>1.1887791957620997</v>
      </c>
      <c r="E15" s="4"/>
    </row>
    <row r="16" spans="1:12" ht="15" customHeight="1" x14ac:dyDescent="0.25">
      <c r="A16" s="9" t="s">
        <v>6</v>
      </c>
      <c r="B16" s="10">
        <v>4756</v>
      </c>
      <c r="C16" s="11">
        <f t="shared" si="0"/>
        <v>0.74053826745164009</v>
      </c>
      <c r="D16" s="11">
        <f t="shared" si="1"/>
        <v>1.0380571909167366</v>
      </c>
      <c r="E16" s="4"/>
    </row>
    <row r="17" spans="1:5" ht="15" customHeight="1" x14ac:dyDescent="0.25">
      <c r="A17" s="9" t="s">
        <v>7</v>
      </c>
      <c r="B17" s="10">
        <v>4937</v>
      </c>
      <c r="C17" s="11">
        <f t="shared" si="0"/>
        <v>0.71338869758962931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4071</v>
      </c>
      <c r="C18" s="11">
        <f t="shared" si="0"/>
        <v>0.86514369933677226</v>
      </c>
      <c r="D18" s="11">
        <f t="shared" si="1"/>
        <v>1.2127241464013756</v>
      </c>
      <c r="E18" s="4"/>
    </row>
    <row r="19" spans="1:5" ht="15" customHeight="1" x14ac:dyDescent="0.25">
      <c r="A19" s="9" t="s">
        <v>9</v>
      </c>
      <c r="B19" s="10">
        <v>3829</v>
      </c>
      <c r="C19" s="11">
        <f t="shared" si="0"/>
        <v>0.91982240793940973</v>
      </c>
      <c r="D19" s="11">
        <f t="shared" si="1"/>
        <v>1.2893705928440846</v>
      </c>
      <c r="E19" s="4"/>
    </row>
    <row r="20" spans="1:5" ht="15" customHeight="1" x14ac:dyDescent="0.25">
      <c r="A20" s="9" t="s">
        <v>10</v>
      </c>
      <c r="B20" s="10">
        <v>2625</v>
      </c>
      <c r="C20" s="11">
        <f t="shared" si="0"/>
        <v>1.3417142857142856</v>
      </c>
      <c r="D20" s="11">
        <f t="shared" si="1"/>
        <v>1.8807619047619049</v>
      </c>
      <c r="E20" s="4"/>
    </row>
    <row r="21" spans="1:5" ht="15" customHeight="1" x14ac:dyDescent="0.25">
      <c r="A21" s="9" t="s">
        <v>11</v>
      </c>
      <c r="B21" s="10">
        <v>3131</v>
      </c>
      <c r="C21" s="11">
        <f t="shared" si="0"/>
        <v>1.1248802299584797</v>
      </c>
      <c r="D21" s="11">
        <f t="shared" si="1"/>
        <v>1.5768125199616736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3522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4937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D26" s="4"/>
      <c r="E26" s="4"/>
    </row>
    <row r="27" spans="1:5" ht="15" customHeight="1" x14ac:dyDescent="0.25"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175</v>
      </c>
      <c r="C3" s="4"/>
      <c r="D3" s="4"/>
      <c r="E3" s="4"/>
    </row>
    <row r="4" spans="1:12" ht="15" customHeight="1" x14ac:dyDescent="0.25">
      <c r="A4" s="4" t="s">
        <v>133</v>
      </c>
      <c r="B4" s="5" t="s">
        <v>84</v>
      </c>
      <c r="C4" s="4"/>
      <c r="D4" s="4"/>
      <c r="E4" s="4"/>
    </row>
    <row r="5" spans="1:12" ht="15" customHeight="1" x14ac:dyDescent="0.25">
      <c r="A5" s="4" t="s">
        <v>145</v>
      </c>
      <c r="B5" s="3" t="s">
        <v>176</v>
      </c>
      <c r="C5" s="4"/>
      <c r="D5" s="4"/>
      <c r="E5" s="4"/>
    </row>
    <row r="6" spans="1:12" ht="15" customHeight="1" x14ac:dyDescent="0.25">
      <c r="A6" s="4" t="s">
        <v>146</v>
      </c>
      <c r="B6" s="7">
        <v>5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3222</v>
      </c>
      <c r="C10" s="11">
        <f>B$23/B10</f>
        <v>1.4338919925512104</v>
      </c>
      <c r="D10" s="11">
        <f>B$24/B10</f>
        <v>2.1064556176288018</v>
      </c>
      <c r="E10" s="4"/>
    </row>
    <row r="11" spans="1:12" ht="15" customHeight="1" x14ac:dyDescent="0.25">
      <c r="A11" s="9" t="s">
        <v>1</v>
      </c>
      <c r="B11" s="10">
        <v>3522</v>
      </c>
      <c r="C11" s="11">
        <f>B$23/B11</f>
        <v>1.31175468483816</v>
      </c>
      <c r="D11" s="11">
        <f>B$24/B11</f>
        <v>1.9270300965360592</v>
      </c>
      <c r="E11" s="4"/>
    </row>
    <row r="12" spans="1:12" ht="15" customHeight="1" x14ac:dyDescent="0.25">
      <c r="A12" s="9" t="s">
        <v>2</v>
      </c>
      <c r="B12" s="10">
        <v>3597</v>
      </c>
      <c r="C12" s="11">
        <f t="shared" ref="C12:C21" si="0">B$23/B12</f>
        <v>1.2844036697247707</v>
      </c>
      <c r="D12" s="11">
        <f t="shared" ref="D12:D21" si="1">B$24/B12</f>
        <v>1.8868501529051989</v>
      </c>
      <c r="E12" s="4"/>
    </row>
    <row r="13" spans="1:12" ht="15" customHeight="1" x14ac:dyDescent="0.25">
      <c r="A13" s="9" t="s">
        <v>3</v>
      </c>
      <c r="B13" s="10">
        <v>3665</v>
      </c>
      <c r="C13" s="11">
        <f t="shared" si="0"/>
        <v>1.2605729877216916</v>
      </c>
      <c r="D13" s="11">
        <f t="shared" si="1"/>
        <v>1.8518417462482948</v>
      </c>
      <c r="E13" s="4"/>
    </row>
    <row r="14" spans="1:12" ht="15" customHeight="1" x14ac:dyDescent="0.25">
      <c r="A14" s="9" t="s">
        <v>4</v>
      </c>
      <c r="B14" s="10">
        <v>4476</v>
      </c>
      <c r="C14" s="11">
        <f t="shared" si="0"/>
        <v>1.032171581769437</v>
      </c>
      <c r="D14" s="11">
        <f t="shared" si="1"/>
        <v>1.5163092046470064</v>
      </c>
      <c r="E14" s="4"/>
    </row>
    <row r="15" spans="1:12" ht="15" customHeight="1" x14ac:dyDescent="0.25">
      <c r="A15" s="9" t="s">
        <v>5</v>
      </c>
      <c r="B15" s="10">
        <v>5569</v>
      </c>
      <c r="C15" s="11">
        <f t="shared" si="0"/>
        <v>0.82959238642485189</v>
      </c>
      <c r="D15" s="11">
        <f t="shared" si="1"/>
        <v>1.218710720057461</v>
      </c>
      <c r="E15" s="4"/>
    </row>
    <row r="16" spans="1:12" ht="15" customHeight="1" x14ac:dyDescent="0.25">
      <c r="A16" s="9" t="s">
        <v>6</v>
      </c>
      <c r="B16" s="10">
        <v>6445</v>
      </c>
      <c r="C16" s="11">
        <f t="shared" si="0"/>
        <v>0.71683475562451515</v>
      </c>
      <c r="D16" s="11">
        <f t="shared" si="1"/>
        <v>1.0530643910007758</v>
      </c>
      <c r="E16" s="4"/>
    </row>
    <row r="17" spans="1:5" ht="15" customHeight="1" x14ac:dyDescent="0.25">
      <c r="A17" s="9" t="s">
        <v>7</v>
      </c>
      <c r="B17" s="10">
        <v>6787</v>
      </c>
      <c r="C17" s="11">
        <f t="shared" si="0"/>
        <v>0.68071312803889794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5638</v>
      </c>
      <c r="C18" s="11">
        <f t="shared" si="0"/>
        <v>0.81943951755941824</v>
      </c>
      <c r="D18" s="11">
        <f t="shared" si="1"/>
        <v>1.2037956722241929</v>
      </c>
      <c r="E18" s="4"/>
    </row>
    <row r="19" spans="1:5" ht="15" customHeight="1" x14ac:dyDescent="0.25">
      <c r="A19" s="9" t="s">
        <v>9</v>
      </c>
      <c r="B19" s="10">
        <v>5090</v>
      </c>
      <c r="C19" s="11">
        <f t="shared" si="0"/>
        <v>0.90766208251473479</v>
      </c>
      <c r="D19" s="11">
        <f t="shared" si="1"/>
        <v>1.3333988212180747</v>
      </c>
      <c r="E19" s="4"/>
    </row>
    <row r="20" spans="1:5" ht="15" customHeight="1" x14ac:dyDescent="0.25">
      <c r="A20" s="9" t="s">
        <v>10</v>
      </c>
      <c r="B20" s="10">
        <v>3692</v>
      </c>
      <c r="C20" s="11">
        <f t="shared" si="0"/>
        <v>1.2513542795232937</v>
      </c>
      <c r="D20" s="11">
        <f t="shared" si="1"/>
        <v>1.8382990249187432</v>
      </c>
      <c r="E20" s="4"/>
    </row>
    <row r="21" spans="1:5" ht="15" customHeight="1" x14ac:dyDescent="0.25">
      <c r="A21" s="9" t="s">
        <v>11</v>
      </c>
      <c r="B21" s="10">
        <v>3733</v>
      </c>
      <c r="C21" s="11">
        <f t="shared" si="0"/>
        <v>1.2376105009375837</v>
      </c>
      <c r="D21" s="11">
        <f t="shared" si="1"/>
        <v>1.8181087597106884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4620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6787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D26" s="4"/>
      <c r="E26" s="4"/>
    </row>
    <row r="27" spans="1:5" ht="15" customHeight="1" x14ac:dyDescent="0.25"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177</v>
      </c>
      <c r="C3" s="4"/>
      <c r="D3" s="4"/>
      <c r="E3" s="4"/>
    </row>
    <row r="4" spans="1:12" ht="15" customHeight="1" x14ac:dyDescent="0.25">
      <c r="A4" s="4" t="s">
        <v>133</v>
      </c>
      <c r="B4" s="5" t="s">
        <v>115</v>
      </c>
      <c r="C4" s="4"/>
      <c r="D4" s="4"/>
      <c r="E4" s="4"/>
    </row>
    <row r="5" spans="1:12" ht="15" customHeight="1" x14ac:dyDescent="0.25">
      <c r="A5" s="4" t="s">
        <v>145</v>
      </c>
      <c r="B5" s="3" t="s">
        <v>184</v>
      </c>
      <c r="C5" s="4"/>
      <c r="D5" s="4"/>
      <c r="E5" s="4"/>
    </row>
    <row r="6" spans="1:12" ht="15" customHeight="1" x14ac:dyDescent="0.25">
      <c r="A6" s="4" t="s">
        <v>146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19130</v>
      </c>
      <c r="C10" s="11">
        <f>B$23/B10</f>
        <v>1.0220595922634605</v>
      </c>
      <c r="D10" s="11">
        <f>B$24/B10</f>
        <v>1.0982749607945634</v>
      </c>
      <c r="E10" s="4"/>
    </row>
    <row r="11" spans="1:12" ht="15" customHeight="1" x14ac:dyDescent="0.25">
      <c r="A11" s="9" t="s">
        <v>1</v>
      </c>
      <c r="B11" s="10">
        <v>19481</v>
      </c>
      <c r="C11" s="11">
        <f>B$23/B11</f>
        <v>1.0036445767671065</v>
      </c>
      <c r="D11" s="11">
        <f>B$24/B11</f>
        <v>1.0784867306606436</v>
      </c>
      <c r="E11" s="4"/>
    </row>
    <row r="12" spans="1:12" ht="15" customHeight="1" x14ac:dyDescent="0.25">
      <c r="A12" s="9" t="s">
        <v>2</v>
      </c>
      <c r="B12" s="10">
        <v>19074</v>
      </c>
      <c r="C12" s="11">
        <f t="shared" ref="C12:C21" si="0">B$23/B12</f>
        <v>1.0250602914962776</v>
      </c>
      <c r="D12" s="11">
        <f t="shared" ref="D12:D21" si="1">B$24/B12</f>
        <v>1.1014994232987312</v>
      </c>
      <c r="E12" s="4"/>
    </row>
    <row r="13" spans="1:12" ht="15" customHeight="1" x14ac:dyDescent="0.25">
      <c r="A13" s="9" t="s">
        <v>3</v>
      </c>
      <c r="B13" s="10">
        <v>19450</v>
      </c>
      <c r="C13" s="11">
        <f t="shared" si="0"/>
        <v>1.0052442159383033</v>
      </c>
      <c r="D13" s="11">
        <f t="shared" si="1"/>
        <v>1.0802056555269923</v>
      </c>
      <c r="E13" s="4"/>
    </row>
    <row r="14" spans="1:12" ht="15" customHeight="1" x14ac:dyDescent="0.25">
      <c r="A14" s="9" t="s">
        <v>4</v>
      </c>
      <c r="B14" s="10">
        <v>20320</v>
      </c>
      <c r="C14" s="11">
        <f t="shared" si="0"/>
        <v>0.96220472440944882</v>
      </c>
      <c r="D14" s="11">
        <f t="shared" si="1"/>
        <v>1.0339566929133859</v>
      </c>
      <c r="E14" s="4"/>
    </row>
    <row r="15" spans="1:12" ht="15" customHeight="1" x14ac:dyDescent="0.25">
      <c r="A15" s="9" t="s">
        <v>5</v>
      </c>
      <c r="B15" s="10">
        <v>20124</v>
      </c>
      <c r="C15" s="11">
        <f t="shared" si="0"/>
        <v>0.9715762273901809</v>
      </c>
      <c r="D15" s="11">
        <f t="shared" si="1"/>
        <v>1.0440270323991254</v>
      </c>
      <c r="E15" s="4"/>
    </row>
    <row r="16" spans="1:12" ht="15" customHeight="1" x14ac:dyDescent="0.25">
      <c r="A16" s="41" t="s">
        <v>280</v>
      </c>
      <c r="B16" s="38">
        <v>19910</v>
      </c>
      <c r="C16" s="39">
        <f>B$23/B16</f>
        <v>0.98201908588648923</v>
      </c>
      <c r="D16" s="39">
        <f t="shared" si="1"/>
        <v>1.0552486187845305</v>
      </c>
      <c r="E16" s="4"/>
    </row>
    <row r="17" spans="1:5" ht="15" customHeight="1" x14ac:dyDescent="0.25">
      <c r="A17" s="9" t="s">
        <v>7</v>
      </c>
      <c r="B17" s="10">
        <v>20072</v>
      </c>
      <c r="C17" s="11">
        <f t="shared" si="0"/>
        <v>0.97409326424870468</v>
      </c>
      <c r="D17" s="11">
        <f t="shared" si="1"/>
        <v>1.0467317656436828</v>
      </c>
      <c r="E17" s="4"/>
    </row>
    <row r="18" spans="1:5" ht="15" customHeight="1" x14ac:dyDescent="0.25">
      <c r="A18" s="9" t="s">
        <v>8</v>
      </c>
      <c r="B18" s="10">
        <v>19265</v>
      </c>
      <c r="C18" s="11">
        <f t="shared" si="0"/>
        <v>1.0148974824811834</v>
      </c>
      <c r="D18" s="11">
        <f t="shared" si="1"/>
        <v>1.0905787697897742</v>
      </c>
      <c r="E18" s="4"/>
    </row>
    <row r="19" spans="1:5" ht="15" customHeight="1" x14ac:dyDescent="0.25">
      <c r="A19" s="9" t="s">
        <v>9</v>
      </c>
      <c r="B19" s="10">
        <v>21010</v>
      </c>
      <c r="C19" s="11">
        <f t="shared" si="0"/>
        <v>0.93060447405997149</v>
      </c>
      <c r="D19" s="11">
        <f t="shared" si="1"/>
        <v>1</v>
      </c>
      <c r="E19" s="4"/>
    </row>
    <row r="20" spans="1:5" ht="15" customHeight="1" x14ac:dyDescent="0.25">
      <c r="A20" s="9" t="s">
        <v>10</v>
      </c>
      <c r="B20" s="10">
        <v>18904</v>
      </c>
      <c r="C20" s="11">
        <f t="shared" si="0"/>
        <v>1.034278459585273</v>
      </c>
      <c r="D20" s="11">
        <f t="shared" si="1"/>
        <v>1.1114049936521371</v>
      </c>
      <c r="E20" s="4"/>
    </row>
    <row r="21" spans="1:5" ht="15" customHeight="1" x14ac:dyDescent="0.25">
      <c r="A21" s="9" t="s">
        <v>11</v>
      </c>
      <c r="B21" s="10">
        <v>17879</v>
      </c>
      <c r="C21" s="11">
        <f t="shared" si="0"/>
        <v>1.0935734660775212</v>
      </c>
      <c r="D21" s="11">
        <f t="shared" si="1"/>
        <v>1.1751216510990548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19552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21010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A26" s="13" t="s">
        <v>282</v>
      </c>
      <c r="B26" s="4"/>
      <c r="C26" s="4"/>
      <c r="D26" s="4"/>
      <c r="E26" s="4"/>
    </row>
    <row r="27" spans="1:5" ht="15" customHeight="1" x14ac:dyDescent="0.25">
      <c r="A27" s="4"/>
      <c r="B27" s="17"/>
      <c r="C27" s="13"/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177</v>
      </c>
      <c r="C3" s="4"/>
      <c r="D3" s="4"/>
      <c r="E3" s="4"/>
    </row>
    <row r="4" spans="1:12" ht="15" customHeight="1" x14ac:dyDescent="0.25">
      <c r="A4" s="4" t="s">
        <v>133</v>
      </c>
      <c r="B4" s="5" t="s">
        <v>66</v>
      </c>
      <c r="C4" s="4"/>
      <c r="D4" s="4"/>
      <c r="E4" s="4"/>
    </row>
    <row r="5" spans="1:12" ht="15" customHeight="1" x14ac:dyDescent="0.25">
      <c r="A5" s="4" t="s">
        <v>145</v>
      </c>
      <c r="B5" s="3" t="s">
        <v>181</v>
      </c>
      <c r="C5" s="4"/>
      <c r="D5" s="4"/>
      <c r="E5" s="4"/>
    </row>
    <row r="6" spans="1:12" ht="15" customHeight="1" x14ac:dyDescent="0.25">
      <c r="A6" s="4" t="s">
        <v>146</v>
      </c>
      <c r="B6" s="7">
        <v>3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41" t="s">
        <v>283</v>
      </c>
      <c r="B10" s="38">
        <v>36943</v>
      </c>
      <c r="C10" s="39">
        <f>B$23/B10</f>
        <v>1.1234333973959885</v>
      </c>
      <c r="D10" s="39">
        <f>B$24/B10</f>
        <v>1.2734482851961129</v>
      </c>
      <c r="E10" s="4"/>
    </row>
    <row r="11" spans="1:12" ht="15" customHeight="1" x14ac:dyDescent="0.25">
      <c r="A11" s="9" t="s">
        <v>1</v>
      </c>
      <c r="B11" s="10">
        <v>37275</v>
      </c>
      <c r="C11" s="11">
        <f>B$23/B11</f>
        <v>1.1134272300469483</v>
      </c>
      <c r="D11" s="11">
        <f>B$24/B11</f>
        <v>1.2621059691482226</v>
      </c>
      <c r="E11" s="4"/>
    </row>
    <row r="12" spans="1:12" ht="15" customHeight="1" x14ac:dyDescent="0.25">
      <c r="A12" s="9" t="s">
        <v>2</v>
      </c>
      <c r="B12" s="10">
        <v>36473</v>
      </c>
      <c r="C12" s="11">
        <f t="shared" ref="C12:C21" si="0">B$23/B12</f>
        <v>1.1379102349683328</v>
      </c>
      <c r="D12" s="11">
        <f t="shared" ref="D12:D21" si="1">B$24/B12</f>
        <v>1.2898582513091876</v>
      </c>
      <c r="E12" s="4"/>
    </row>
    <row r="13" spans="1:12" ht="15" customHeight="1" x14ac:dyDescent="0.25">
      <c r="A13" s="9" t="s">
        <v>3</v>
      </c>
      <c r="B13" s="10">
        <v>38457</v>
      </c>
      <c r="C13" s="11">
        <f t="shared" si="0"/>
        <v>1.0792053462308553</v>
      </c>
      <c r="D13" s="11">
        <f t="shared" si="1"/>
        <v>1.223314351093429</v>
      </c>
      <c r="E13" s="4"/>
    </row>
    <row r="14" spans="1:12" ht="15" customHeight="1" x14ac:dyDescent="0.25">
      <c r="A14" s="9" t="s">
        <v>4</v>
      </c>
      <c r="B14" s="10">
        <v>42540</v>
      </c>
      <c r="C14" s="11">
        <f t="shared" si="0"/>
        <v>0.97562294311236486</v>
      </c>
      <c r="D14" s="11">
        <f t="shared" si="1"/>
        <v>1.1059003291020215</v>
      </c>
      <c r="E14" s="4"/>
    </row>
    <row r="15" spans="1:12" ht="15" customHeight="1" x14ac:dyDescent="0.25">
      <c r="A15" s="9" t="s">
        <v>5</v>
      </c>
      <c r="B15" s="10">
        <v>44547</v>
      </c>
      <c r="C15" s="11">
        <f t="shared" si="0"/>
        <v>0.93166767683570162</v>
      </c>
      <c r="D15" s="11">
        <f t="shared" si="1"/>
        <v>1.0560756055402158</v>
      </c>
      <c r="E15" s="4"/>
    </row>
    <row r="16" spans="1:12" ht="15" customHeight="1" x14ac:dyDescent="0.25">
      <c r="A16" s="9" t="s">
        <v>6</v>
      </c>
      <c r="B16" s="10">
        <v>45412</v>
      </c>
      <c r="C16" s="11">
        <f t="shared" si="0"/>
        <v>0.9139214304589095</v>
      </c>
      <c r="D16" s="11">
        <f t="shared" si="1"/>
        <v>1.0359596582401127</v>
      </c>
      <c r="E16" s="4"/>
    </row>
    <row r="17" spans="1:5" ht="15" customHeight="1" x14ac:dyDescent="0.25">
      <c r="A17" s="9" t="s">
        <v>7</v>
      </c>
      <c r="B17" s="10">
        <v>47045</v>
      </c>
      <c r="C17" s="11">
        <f t="shared" si="0"/>
        <v>0.88219789563184181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42687</v>
      </c>
      <c r="C18" s="11">
        <f t="shared" si="0"/>
        <v>0.97226321831002416</v>
      </c>
      <c r="D18" s="11">
        <f t="shared" si="1"/>
        <v>1.1020919717946915</v>
      </c>
      <c r="E18" s="4"/>
    </row>
    <row r="19" spans="1:5" ht="15" customHeight="1" x14ac:dyDescent="0.25">
      <c r="A19" s="9" t="s">
        <v>9</v>
      </c>
      <c r="B19" s="10">
        <v>44265</v>
      </c>
      <c r="C19" s="11">
        <f t="shared" si="0"/>
        <v>0.93760307240483454</v>
      </c>
      <c r="D19" s="11">
        <f t="shared" si="1"/>
        <v>1.062803569411499</v>
      </c>
      <c r="E19" s="4"/>
    </row>
    <row r="20" spans="1:5" ht="15" customHeight="1" x14ac:dyDescent="0.25">
      <c r="A20" s="18" t="s">
        <v>285</v>
      </c>
      <c r="B20" s="17" t="s">
        <v>196</v>
      </c>
      <c r="C20" s="20" t="e">
        <f t="shared" si="0"/>
        <v>#VALUE!</v>
      </c>
      <c r="D20" s="20" t="e">
        <f t="shared" si="1"/>
        <v>#VALUE!</v>
      </c>
      <c r="E20" s="4"/>
    </row>
    <row r="21" spans="1:5" ht="15" customHeight="1" x14ac:dyDescent="0.25">
      <c r="A21" s="18" t="s">
        <v>286</v>
      </c>
      <c r="B21" s="17" t="s">
        <v>196</v>
      </c>
      <c r="C21" s="20" t="e">
        <f t="shared" si="0"/>
        <v>#VALUE!</v>
      </c>
      <c r="D21" s="20" t="e">
        <f t="shared" si="1"/>
        <v>#VALUE!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41503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47045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A26" s="13" t="s">
        <v>282</v>
      </c>
      <c r="B26" s="4"/>
      <c r="C26" s="4"/>
      <c r="D26" s="4"/>
      <c r="E26" s="4"/>
    </row>
    <row r="27" spans="1:5" ht="15" customHeight="1" x14ac:dyDescent="0.25">
      <c r="A27" s="40" t="s">
        <v>284</v>
      </c>
      <c r="B27" s="17"/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182</v>
      </c>
      <c r="C3" s="4"/>
      <c r="D3" s="4"/>
      <c r="E3" s="4"/>
    </row>
    <row r="4" spans="1:12" ht="15" customHeight="1" x14ac:dyDescent="0.25">
      <c r="A4" s="4" t="s">
        <v>133</v>
      </c>
      <c r="B4" s="5" t="s">
        <v>116</v>
      </c>
      <c r="C4" s="4"/>
      <c r="D4" s="4"/>
      <c r="E4" s="4"/>
    </row>
    <row r="5" spans="1:12" ht="15" customHeight="1" x14ac:dyDescent="0.25">
      <c r="A5" s="4" t="s">
        <v>145</v>
      </c>
      <c r="B5" s="3" t="s">
        <v>183</v>
      </c>
      <c r="C5" s="4"/>
      <c r="D5" s="4"/>
      <c r="E5" s="4"/>
    </row>
    <row r="6" spans="1:12" ht="15" customHeight="1" x14ac:dyDescent="0.25">
      <c r="A6" s="4" t="s">
        <v>146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12567</v>
      </c>
      <c r="C10" s="11">
        <f>B$23/B10</f>
        <v>1.1641601018540622</v>
      </c>
      <c r="D10" s="11">
        <f>B$24/B10</f>
        <v>1.2985597199013288</v>
      </c>
      <c r="E10" s="4"/>
    </row>
    <row r="11" spans="1:12" ht="15" customHeight="1" x14ac:dyDescent="0.25">
      <c r="A11" s="9" t="s">
        <v>1</v>
      </c>
      <c r="B11" s="10">
        <v>13149</v>
      </c>
      <c r="C11" s="11">
        <f>B$23/B11</f>
        <v>1.1126321393261844</v>
      </c>
      <c r="D11" s="11">
        <f>B$24/B11</f>
        <v>1.2410829720891323</v>
      </c>
      <c r="E11" s="4"/>
    </row>
    <row r="12" spans="1:12" ht="15" customHeight="1" x14ac:dyDescent="0.25">
      <c r="A12" s="9" t="s">
        <v>2</v>
      </c>
      <c r="B12" s="10">
        <v>13050</v>
      </c>
      <c r="C12" s="11">
        <f t="shared" ref="C12:C21" si="0">B$23/B12</f>
        <v>1.1210727969348659</v>
      </c>
      <c r="D12" s="11">
        <f t="shared" ref="D12:D21" si="1">B$24/B12</f>
        <v>1.2504980842911877</v>
      </c>
      <c r="E12" s="4"/>
    </row>
    <row r="13" spans="1:12" ht="15" customHeight="1" x14ac:dyDescent="0.25">
      <c r="A13" s="9" t="s">
        <v>3</v>
      </c>
      <c r="B13" s="10">
        <v>14055</v>
      </c>
      <c r="C13" s="11">
        <f t="shared" si="0"/>
        <v>1.0409107079331199</v>
      </c>
      <c r="D13" s="11">
        <f t="shared" si="1"/>
        <v>1.1610814656705799</v>
      </c>
      <c r="E13" s="4"/>
    </row>
    <row r="14" spans="1:12" ht="15" customHeight="1" x14ac:dyDescent="0.25">
      <c r="A14" s="9" t="s">
        <v>4</v>
      </c>
      <c r="B14" s="10">
        <v>15569</v>
      </c>
      <c r="C14" s="11">
        <f t="shared" si="0"/>
        <v>0.93968784122294302</v>
      </c>
      <c r="D14" s="11">
        <f t="shared" si="1"/>
        <v>1.048172650780397</v>
      </c>
      <c r="E14" s="4"/>
    </row>
    <row r="15" spans="1:12" ht="15" customHeight="1" x14ac:dyDescent="0.25">
      <c r="A15" s="9" t="s">
        <v>5</v>
      </c>
      <c r="B15" s="10">
        <v>16277</v>
      </c>
      <c r="C15" s="11">
        <f t="shared" si="0"/>
        <v>0.89881427781532219</v>
      </c>
      <c r="D15" s="11">
        <f t="shared" si="1"/>
        <v>1.0025803280702832</v>
      </c>
      <c r="E15" s="4"/>
    </row>
    <row r="16" spans="1:12" ht="15" customHeight="1" x14ac:dyDescent="0.25">
      <c r="A16" s="9" t="s">
        <v>6</v>
      </c>
      <c r="B16" s="10">
        <v>16304</v>
      </c>
      <c r="C16" s="11">
        <f t="shared" si="0"/>
        <v>0.89732580961727182</v>
      </c>
      <c r="D16" s="11">
        <f t="shared" si="1"/>
        <v>1.0009200196270853</v>
      </c>
      <c r="E16" s="4"/>
    </row>
    <row r="17" spans="1:5" ht="15" customHeight="1" x14ac:dyDescent="0.25">
      <c r="A17" s="9" t="s">
        <v>7</v>
      </c>
      <c r="B17" s="10">
        <v>16319</v>
      </c>
      <c r="C17" s="11">
        <f t="shared" si="0"/>
        <v>0.89650101109136593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15596</v>
      </c>
      <c r="C18" s="11">
        <f t="shared" si="0"/>
        <v>0.93806104129263912</v>
      </c>
      <c r="D18" s="11">
        <f t="shared" si="1"/>
        <v>1.0463580405232111</v>
      </c>
      <c r="E18" s="4"/>
    </row>
    <row r="19" spans="1:5" ht="15" customHeight="1" x14ac:dyDescent="0.25">
      <c r="A19" s="9" t="s">
        <v>9</v>
      </c>
      <c r="B19" s="10">
        <v>15339</v>
      </c>
      <c r="C19" s="11">
        <f t="shared" si="0"/>
        <v>0.95377795162657275</v>
      </c>
      <c r="D19" s="11">
        <f t="shared" si="1"/>
        <v>1.0638894321663732</v>
      </c>
      <c r="E19" s="4"/>
    </row>
    <row r="20" spans="1:5" ht="15" customHeight="1" x14ac:dyDescent="0.25">
      <c r="A20" s="9" t="s">
        <v>10</v>
      </c>
      <c r="B20" s="10">
        <v>13880</v>
      </c>
      <c r="C20" s="11">
        <f t="shared" si="0"/>
        <v>1.0540345821325647</v>
      </c>
      <c r="D20" s="11">
        <f t="shared" si="1"/>
        <v>1.1757204610951009</v>
      </c>
      <c r="E20" s="4"/>
    </row>
    <row r="21" spans="1:5" ht="15" customHeight="1" x14ac:dyDescent="0.25">
      <c r="A21" s="9" t="s">
        <v>11</v>
      </c>
      <c r="B21" s="10">
        <v>13460</v>
      </c>
      <c r="C21" s="11">
        <f t="shared" si="0"/>
        <v>1.0869242199108469</v>
      </c>
      <c r="D21" s="11">
        <f t="shared" si="1"/>
        <v>1.2124071322436849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14630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16319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D26" s="4"/>
      <c r="E26" s="4"/>
    </row>
    <row r="27" spans="1:5" ht="15" customHeight="1" x14ac:dyDescent="0.25"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185</v>
      </c>
      <c r="C3" s="4"/>
      <c r="D3" s="4"/>
      <c r="E3" s="4"/>
    </row>
    <row r="4" spans="1:12" ht="15" customHeight="1" x14ac:dyDescent="0.25">
      <c r="A4" s="4" t="s">
        <v>133</v>
      </c>
      <c r="B4" s="5" t="s">
        <v>47</v>
      </c>
      <c r="C4" s="4"/>
      <c r="D4" s="4"/>
      <c r="E4" s="4"/>
    </row>
    <row r="5" spans="1:12" ht="15" customHeight="1" x14ac:dyDescent="0.25">
      <c r="A5" s="4" t="s">
        <v>145</v>
      </c>
      <c r="B5" s="3" t="s">
        <v>186</v>
      </c>
      <c r="C5" s="4"/>
      <c r="D5" s="4"/>
      <c r="E5" s="4"/>
    </row>
    <row r="6" spans="1:12" ht="15" customHeight="1" x14ac:dyDescent="0.25">
      <c r="A6" s="4" t="s">
        <v>146</v>
      </c>
      <c r="B6" s="7">
        <v>1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7797</v>
      </c>
      <c r="C10" s="11">
        <f>B$23/B10</f>
        <v>1.2698473771963577</v>
      </c>
      <c r="D10" s="11">
        <f>B$24/B10</f>
        <v>1.7864563293574451</v>
      </c>
      <c r="E10" s="4"/>
    </row>
    <row r="11" spans="1:12" ht="15" customHeight="1" x14ac:dyDescent="0.25">
      <c r="A11" s="9" t="s">
        <v>1</v>
      </c>
      <c r="B11" s="10">
        <v>9122</v>
      </c>
      <c r="C11" s="11">
        <f>B$23/B11</f>
        <v>1.0853979390484543</v>
      </c>
      <c r="D11" s="11">
        <f>B$24/B11</f>
        <v>1.5269677702258277</v>
      </c>
      <c r="E11" s="4"/>
    </row>
    <row r="12" spans="1:12" ht="15" customHeight="1" x14ac:dyDescent="0.25">
      <c r="A12" s="9" t="s">
        <v>2</v>
      </c>
      <c r="B12" s="10">
        <v>8590</v>
      </c>
      <c r="C12" s="11">
        <f t="shared" ref="C12:C21" si="0">B$23/B12</f>
        <v>1.1526193247962748</v>
      </c>
      <c r="D12" s="11">
        <f t="shared" ref="D12:D21" si="1">B$24/B12</f>
        <v>1.6215366705471479</v>
      </c>
      <c r="E12" s="4"/>
    </row>
    <row r="13" spans="1:12" ht="15" customHeight="1" x14ac:dyDescent="0.25">
      <c r="A13" s="9" t="s">
        <v>3</v>
      </c>
      <c r="B13" s="10">
        <v>7090</v>
      </c>
      <c r="C13" s="11">
        <f t="shared" si="0"/>
        <v>1.3964739069111425</v>
      </c>
      <c r="D13" s="11">
        <f t="shared" si="1"/>
        <v>1.9645980253878703</v>
      </c>
      <c r="E13" s="4"/>
    </row>
    <row r="14" spans="1:12" ht="15" customHeight="1" x14ac:dyDescent="0.25">
      <c r="A14" s="9" t="s">
        <v>4</v>
      </c>
      <c r="B14" s="10">
        <v>8830</v>
      </c>
      <c r="C14" s="11">
        <f t="shared" si="0"/>
        <v>1.121291053227633</v>
      </c>
      <c r="D14" s="11">
        <f t="shared" si="1"/>
        <v>1.5774631936579842</v>
      </c>
      <c r="E14" s="4"/>
    </row>
    <row r="15" spans="1:12" ht="15" customHeight="1" x14ac:dyDescent="0.25">
      <c r="A15" s="9" t="s">
        <v>5</v>
      </c>
      <c r="B15" s="10">
        <v>11506</v>
      </c>
      <c r="C15" s="11">
        <f t="shared" si="0"/>
        <v>0.8605075612723796</v>
      </c>
      <c r="D15" s="11">
        <f t="shared" si="1"/>
        <v>1.2105857813314793</v>
      </c>
      <c r="E15" s="4"/>
    </row>
    <row r="16" spans="1:12" ht="15" customHeight="1" x14ac:dyDescent="0.25">
      <c r="A16" s="9" t="s">
        <v>6</v>
      </c>
      <c r="B16" s="10">
        <v>13420</v>
      </c>
      <c r="C16" s="11">
        <f t="shared" si="0"/>
        <v>0.73777943368107302</v>
      </c>
      <c r="D16" s="11">
        <f t="shared" si="1"/>
        <v>1.0379284649776452</v>
      </c>
      <c r="E16" s="4"/>
    </row>
    <row r="17" spans="1:5" ht="15" customHeight="1" x14ac:dyDescent="0.25">
      <c r="A17" s="9" t="s">
        <v>7</v>
      </c>
      <c r="B17" s="10">
        <v>13929</v>
      </c>
      <c r="C17" s="11">
        <f t="shared" si="0"/>
        <v>0.71081915428243236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11463</v>
      </c>
      <c r="C18" s="11">
        <f t="shared" si="0"/>
        <v>0.86373549681584227</v>
      </c>
      <c r="D18" s="11">
        <f t="shared" si="1"/>
        <v>1.2151269301230045</v>
      </c>
      <c r="E18" s="4"/>
    </row>
    <row r="19" spans="1:5" ht="15" customHeight="1" x14ac:dyDescent="0.25">
      <c r="A19" s="9" t="s">
        <v>9</v>
      </c>
      <c r="B19" s="10">
        <v>10988</v>
      </c>
      <c r="C19" s="11">
        <f t="shared" si="0"/>
        <v>0.90107389879868949</v>
      </c>
      <c r="D19" s="11">
        <f t="shared" si="1"/>
        <v>1.2676556243174373</v>
      </c>
      <c r="E19" s="4"/>
    </row>
    <row r="20" spans="1:5" ht="15" customHeight="1" x14ac:dyDescent="0.25">
      <c r="A20" s="9" t="s">
        <v>10</v>
      </c>
      <c r="B20" s="10">
        <v>7623</v>
      </c>
      <c r="C20" s="11">
        <f t="shared" si="0"/>
        <v>1.2988324806506624</v>
      </c>
      <c r="D20" s="11">
        <f t="shared" si="1"/>
        <v>1.8272333726879182</v>
      </c>
      <c r="E20" s="4"/>
    </row>
    <row r="21" spans="1:5" ht="15" customHeight="1" x14ac:dyDescent="0.25">
      <c r="A21" s="9" t="s">
        <v>11</v>
      </c>
      <c r="B21" s="10">
        <v>8450</v>
      </c>
      <c r="C21" s="11">
        <f t="shared" si="0"/>
        <v>1.1717159763313609</v>
      </c>
      <c r="D21" s="11">
        <f t="shared" si="1"/>
        <v>1.6484023668639054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9901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13929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D26" s="4"/>
      <c r="E26" s="4"/>
    </row>
    <row r="27" spans="1:5" ht="15" customHeight="1" x14ac:dyDescent="0.25"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187</v>
      </c>
      <c r="C3" s="4"/>
      <c r="D3" s="4"/>
      <c r="E3" s="4"/>
    </row>
    <row r="4" spans="1:12" ht="15" customHeight="1" x14ac:dyDescent="0.25">
      <c r="A4" s="4" t="s">
        <v>133</v>
      </c>
      <c r="B4" s="5" t="s">
        <v>39</v>
      </c>
      <c r="C4" s="4"/>
      <c r="D4" s="4"/>
      <c r="E4" s="4"/>
    </row>
    <row r="5" spans="1:12" ht="15" customHeight="1" x14ac:dyDescent="0.25">
      <c r="A5" s="4" t="s">
        <v>145</v>
      </c>
      <c r="B5" s="3" t="s">
        <v>188</v>
      </c>
      <c r="C5" s="4"/>
      <c r="D5" s="4"/>
      <c r="E5" s="4"/>
    </row>
    <row r="6" spans="1:12" ht="15" customHeight="1" x14ac:dyDescent="0.25">
      <c r="A6" s="4" t="s">
        <v>146</v>
      </c>
      <c r="B6" s="7">
        <v>1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4968</v>
      </c>
      <c r="C10" s="11">
        <f>B$23/B10</f>
        <v>1.3482286634460547</v>
      </c>
      <c r="D10" s="11">
        <f>B$24/B10</f>
        <v>1.8822463768115942</v>
      </c>
      <c r="E10" s="4"/>
    </row>
    <row r="11" spans="1:12" ht="15" customHeight="1" x14ac:dyDescent="0.25">
      <c r="A11" s="9" t="s">
        <v>1</v>
      </c>
      <c r="B11" s="10">
        <v>5529</v>
      </c>
      <c r="C11" s="11">
        <f>B$23/B11</f>
        <v>1.2114306384517997</v>
      </c>
      <c r="D11" s="11">
        <f>B$24/B11</f>
        <v>1.6912642430819316</v>
      </c>
      <c r="E11" s="4"/>
    </row>
    <row r="12" spans="1:12" ht="15" customHeight="1" x14ac:dyDescent="0.25">
      <c r="A12" s="9" t="s">
        <v>2</v>
      </c>
      <c r="B12" s="10">
        <v>5719</v>
      </c>
      <c r="C12" s="11">
        <f t="shared" ref="C12:C21" si="0">B$23/B12</f>
        <v>1.1711837733869557</v>
      </c>
      <c r="D12" s="11">
        <f t="shared" ref="D12:D21" si="1">B$24/B12</f>
        <v>1.6350760622486449</v>
      </c>
      <c r="E12" s="4"/>
    </row>
    <row r="13" spans="1:12" ht="15" customHeight="1" x14ac:dyDescent="0.25">
      <c r="A13" s="9" t="s">
        <v>3</v>
      </c>
      <c r="B13" s="10">
        <v>5656</v>
      </c>
      <c r="C13" s="11">
        <f t="shared" si="0"/>
        <v>1.1842291371994342</v>
      </c>
      <c r="D13" s="11">
        <f t="shared" si="1"/>
        <v>1.6532885431400284</v>
      </c>
      <c r="E13" s="4"/>
    </row>
    <row r="14" spans="1:12" ht="15" customHeight="1" x14ac:dyDescent="0.25">
      <c r="A14" s="9" t="s">
        <v>4</v>
      </c>
      <c r="B14" s="10">
        <v>6546</v>
      </c>
      <c r="C14" s="11">
        <f t="shared" si="0"/>
        <v>1.0232202871982889</v>
      </c>
      <c r="D14" s="11">
        <f t="shared" si="1"/>
        <v>1.4285059578368469</v>
      </c>
      <c r="E14" s="4"/>
    </row>
    <row r="15" spans="1:12" ht="15" customHeight="1" x14ac:dyDescent="0.25">
      <c r="A15" s="9" t="s">
        <v>5</v>
      </c>
      <c r="B15" s="10">
        <v>7637</v>
      </c>
      <c r="C15" s="11">
        <f t="shared" si="0"/>
        <v>0.87704596045567629</v>
      </c>
      <c r="D15" s="11">
        <f t="shared" si="1"/>
        <v>1.2244336781458689</v>
      </c>
      <c r="E15" s="4"/>
    </row>
    <row r="16" spans="1:12" ht="15" customHeight="1" x14ac:dyDescent="0.25">
      <c r="A16" s="9" t="s">
        <v>6</v>
      </c>
      <c r="B16" s="10">
        <v>8827</v>
      </c>
      <c r="C16" s="11">
        <f t="shared" si="0"/>
        <v>0.75880820210717115</v>
      </c>
      <c r="D16" s="11">
        <f t="shared" si="1"/>
        <v>1.0593633170952759</v>
      </c>
      <c r="E16" s="4"/>
    </row>
    <row r="17" spans="1:5" ht="15" customHeight="1" x14ac:dyDescent="0.25">
      <c r="A17" s="9" t="s">
        <v>7</v>
      </c>
      <c r="B17" s="10">
        <v>9351</v>
      </c>
      <c r="C17" s="11">
        <f t="shared" si="0"/>
        <v>0.71628702812533418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7603</v>
      </c>
      <c r="C18" s="11">
        <f t="shared" si="0"/>
        <v>0.88096803893200049</v>
      </c>
      <c r="D18" s="11">
        <f t="shared" si="1"/>
        <v>1.2299092463501249</v>
      </c>
      <c r="E18" s="4"/>
    </row>
    <row r="19" spans="1:5" ht="15" customHeight="1" x14ac:dyDescent="0.25">
      <c r="A19" s="9" t="s">
        <v>9</v>
      </c>
      <c r="B19" s="10">
        <v>7165</v>
      </c>
      <c r="C19" s="11">
        <f t="shared" si="0"/>
        <v>0.93482205163991627</v>
      </c>
      <c r="D19" s="11">
        <f t="shared" si="1"/>
        <v>1.3050942079553385</v>
      </c>
      <c r="E19" s="4"/>
    </row>
    <row r="20" spans="1:5" ht="15" customHeight="1" x14ac:dyDescent="0.25">
      <c r="A20" s="9" t="s">
        <v>10</v>
      </c>
      <c r="B20" s="10">
        <v>5599</v>
      </c>
      <c r="C20" s="11">
        <f t="shared" si="0"/>
        <v>1.1962850509019467</v>
      </c>
      <c r="D20" s="11">
        <f t="shared" si="1"/>
        <v>1.6701196642257545</v>
      </c>
      <c r="E20" s="4"/>
    </row>
    <row r="21" spans="1:5" ht="15" customHeight="1" x14ac:dyDescent="0.25">
      <c r="A21" s="9" t="s">
        <v>11</v>
      </c>
      <c r="B21" s="10">
        <v>5776</v>
      </c>
      <c r="C21" s="11">
        <f t="shared" si="0"/>
        <v>1.1596260387811634</v>
      </c>
      <c r="D21" s="11">
        <f t="shared" si="1"/>
        <v>1.6189404432132963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6698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9351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D26" s="4"/>
      <c r="E26" s="4"/>
    </row>
    <row r="27" spans="1:5" ht="15" customHeight="1" x14ac:dyDescent="0.25"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189</v>
      </c>
      <c r="C3" s="4"/>
      <c r="D3" s="4"/>
      <c r="E3" s="4"/>
    </row>
    <row r="4" spans="1:12" ht="15" customHeight="1" x14ac:dyDescent="0.25">
      <c r="A4" s="4" t="s">
        <v>133</v>
      </c>
      <c r="B4" s="5" t="s">
        <v>21</v>
      </c>
      <c r="C4" s="4"/>
      <c r="D4" s="4"/>
      <c r="E4" s="4"/>
    </row>
    <row r="5" spans="1:12" ht="15" customHeight="1" x14ac:dyDescent="0.25">
      <c r="A5" s="4" t="s">
        <v>145</v>
      </c>
      <c r="B5" s="3" t="s">
        <v>190</v>
      </c>
      <c r="C5" s="4"/>
      <c r="D5" s="4"/>
      <c r="E5" s="4"/>
    </row>
    <row r="6" spans="1:12" ht="15" customHeight="1" x14ac:dyDescent="0.25">
      <c r="A6" s="4" t="s">
        <v>146</v>
      </c>
      <c r="B6" s="7">
        <v>2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1527</v>
      </c>
      <c r="C10" s="11">
        <f>B$23/B10</f>
        <v>1.1191879502292077</v>
      </c>
      <c r="D10" s="11">
        <f>B$24/B10</f>
        <v>1.2861820563195809</v>
      </c>
      <c r="E10" s="4"/>
    </row>
    <row r="11" spans="1:12" ht="15" customHeight="1" x14ac:dyDescent="0.25">
      <c r="A11" s="9" t="s">
        <v>1</v>
      </c>
      <c r="B11" s="10">
        <v>1500</v>
      </c>
      <c r="C11" s="11">
        <f>B$23/B11</f>
        <v>1.1393333333333333</v>
      </c>
      <c r="D11" s="11">
        <f>B$24/B11</f>
        <v>1.3093333333333332</v>
      </c>
      <c r="E11" s="4"/>
    </row>
    <row r="12" spans="1:12" ht="15" customHeight="1" x14ac:dyDescent="0.25">
      <c r="A12" s="9" t="s">
        <v>2</v>
      </c>
      <c r="B12" s="10">
        <v>1423</v>
      </c>
      <c r="C12" s="11">
        <f t="shared" ref="C12:C21" si="0">B$23/B12</f>
        <v>1.2009838369641603</v>
      </c>
      <c r="D12" s="11">
        <f t="shared" ref="D12:D21" si="1">B$24/B12</f>
        <v>1.3801827125790582</v>
      </c>
      <c r="E12" s="4"/>
    </row>
    <row r="13" spans="1:12" ht="15" customHeight="1" x14ac:dyDescent="0.25">
      <c r="A13" s="9" t="s">
        <v>3</v>
      </c>
      <c r="B13" s="10">
        <v>1509</v>
      </c>
      <c r="C13" s="11">
        <f t="shared" si="0"/>
        <v>1.1325381047051026</v>
      </c>
      <c r="D13" s="11">
        <f t="shared" si="1"/>
        <v>1.3015241882041086</v>
      </c>
      <c r="E13" s="4"/>
    </row>
    <row r="14" spans="1:12" ht="15" customHeight="1" x14ac:dyDescent="0.25">
      <c r="A14" s="9" t="s">
        <v>4</v>
      </c>
      <c r="B14" s="10">
        <v>1835</v>
      </c>
      <c r="C14" s="11">
        <f t="shared" si="0"/>
        <v>0.9313351498637602</v>
      </c>
      <c r="D14" s="11">
        <f t="shared" si="1"/>
        <v>1.070299727520436</v>
      </c>
      <c r="E14" s="4"/>
    </row>
    <row r="15" spans="1:12" ht="15" customHeight="1" x14ac:dyDescent="0.25">
      <c r="A15" s="9" t="s">
        <v>5</v>
      </c>
      <c r="B15" s="10">
        <v>1964</v>
      </c>
      <c r="C15" s="11">
        <f t="shared" si="0"/>
        <v>0.87016293279022405</v>
      </c>
      <c r="D15" s="11">
        <f t="shared" si="1"/>
        <v>1</v>
      </c>
      <c r="E15" s="4"/>
    </row>
    <row r="16" spans="1:12" ht="15" customHeight="1" x14ac:dyDescent="0.25">
      <c r="A16" s="9" t="s">
        <v>6</v>
      </c>
      <c r="B16" s="10">
        <v>1953</v>
      </c>
      <c r="C16" s="11">
        <f t="shared" si="0"/>
        <v>0.87506400409626217</v>
      </c>
      <c r="D16" s="11">
        <f t="shared" si="1"/>
        <v>1.0056323604710702</v>
      </c>
      <c r="E16" s="4"/>
    </row>
    <row r="17" spans="1:5" ht="15" customHeight="1" x14ac:dyDescent="0.25">
      <c r="A17" s="9" t="s">
        <v>7</v>
      </c>
      <c r="B17" s="10">
        <v>1935</v>
      </c>
      <c r="C17" s="11">
        <f t="shared" si="0"/>
        <v>0.88320413436692502</v>
      </c>
      <c r="D17" s="11">
        <f t="shared" si="1"/>
        <v>1.0149870801033591</v>
      </c>
      <c r="E17" s="4"/>
    </row>
    <row r="18" spans="1:5" ht="15" customHeight="1" x14ac:dyDescent="0.25">
      <c r="A18" s="9" t="s">
        <v>8</v>
      </c>
      <c r="B18" s="10">
        <v>1851</v>
      </c>
      <c r="C18" s="11">
        <f t="shared" si="0"/>
        <v>0.92328471096704479</v>
      </c>
      <c r="D18" s="11">
        <f t="shared" si="1"/>
        <v>1.0610480821177741</v>
      </c>
      <c r="E18" s="4"/>
    </row>
    <row r="19" spans="1:5" ht="15" customHeight="1" x14ac:dyDescent="0.25">
      <c r="A19" s="9" t="s">
        <v>9</v>
      </c>
      <c r="B19" s="10">
        <v>1877</v>
      </c>
      <c r="C19" s="11">
        <f t="shared" si="0"/>
        <v>0.91049547149706977</v>
      </c>
      <c r="D19" s="11">
        <f t="shared" si="1"/>
        <v>1.0463505594033031</v>
      </c>
      <c r="E19" s="4"/>
    </row>
    <row r="20" spans="1:5" ht="15" customHeight="1" x14ac:dyDescent="0.25">
      <c r="A20" s="9" t="s">
        <v>10</v>
      </c>
      <c r="B20" s="10">
        <v>1585</v>
      </c>
      <c r="C20" s="11">
        <f t="shared" si="0"/>
        <v>1.0782334384858043</v>
      </c>
      <c r="D20" s="11">
        <f t="shared" si="1"/>
        <v>1.2391167192429022</v>
      </c>
      <c r="E20" s="4"/>
    </row>
    <row r="21" spans="1:5" ht="15" customHeight="1" x14ac:dyDescent="0.25">
      <c r="A21" s="9" t="s">
        <v>11</v>
      </c>
      <c r="B21" s="10">
        <v>1546</v>
      </c>
      <c r="C21" s="11">
        <f t="shared" si="0"/>
        <v>1.1054333764553688</v>
      </c>
      <c r="D21" s="11">
        <f t="shared" si="1"/>
        <v>1.2703751617076326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1709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1964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D26" s="4"/>
      <c r="E26" s="4"/>
    </row>
    <row r="27" spans="1:5" ht="15" customHeight="1" x14ac:dyDescent="0.25"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191</v>
      </c>
      <c r="C3" s="4"/>
      <c r="D3" s="4"/>
      <c r="E3" s="4"/>
    </row>
    <row r="4" spans="1:12" ht="15" customHeight="1" x14ac:dyDescent="0.25">
      <c r="A4" s="4" t="s">
        <v>133</v>
      </c>
      <c r="B4" s="5" t="s">
        <v>68</v>
      </c>
      <c r="C4" s="4"/>
      <c r="D4" s="4"/>
      <c r="E4" s="4"/>
    </row>
    <row r="5" spans="1:12" ht="15" customHeight="1" x14ac:dyDescent="0.25">
      <c r="A5" s="4" t="s">
        <v>145</v>
      </c>
      <c r="B5" s="3" t="s">
        <v>251</v>
      </c>
      <c r="C5" s="4"/>
      <c r="D5" s="4"/>
      <c r="E5" s="4"/>
    </row>
    <row r="6" spans="1:12" ht="15" customHeight="1" x14ac:dyDescent="0.25">
      <c r="A6" s="4" t="s">
        <v>146</v>
      </c>
      <c r="B6" s="7">
        <v>3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58799</v>
      </c>
      <c r="C10" s="11">
        <f>B$23/B10</f>
        <v>1.1392370618547933</v>
      </c>
      <c r="D10" s="11">
        <f>B$24/B10</f>
        <v>1.3012636269324309</v>
      </c>
      <c r="E10" s="4"/>
    </row>
    <row r="11" spans="1:12" ht="15" customHeight="1" x14ac:dyDescent="0.25">
      <c r="A11" s="9" t="s">
        <v>1</v>
      </c>
      <c r="B11" s="10">
        <v>63621</v>
      </c>
      <c r="C11" s="11">
        <f>B$23/B11</f>
        <v>1.0528913409094482</v>
      </c>
      <c r="D11" s="11">
        <f>B$24/B11</f>
        <v>1.2026374939092439</v>
      </c>
      <c r="E11" s="4"/>
    </row>
    <row r="12" spans="1:12" ht="15" customHeight="1" x14ac:dyDescent="0.25">
      <c r="A12" s="9" t="s">
        <v>2</v>
      </c>
      <c r="B12" s="10">
        <v>60797</v>
      </c>
      <c r="C12" s="11">
        <f t="shared" ref="C12:C21" si="0">B$23/B12</f>
        <v>1.1017977860749708</v>
      </c>
      <c r="D12" s="11">
        <f t="shared" ref="D12:D21" si="1">B$24/B12</f>
        <v>1.2584995970195898</v>
      </c>
      <c r="E12" s="4"/>
    </row>
    <row r="13" spans="1:12" ht="15" customHeight="1" x14ac:dyDescent="0.25">
      <c r="A13" s="9" t="s">
        <v>3</v>
      </c>
      <c r="B13" s="10">
        <v>63166</v>
      </c>
      <c r="C13" s="11">
        <f t="shared" si="0"/>
        <v>1.0604755723015546</v>
      </c>
      <c r="D13" s="11">
        <f t="shared" si="1"/>
        <v>1.2113003831175</v>
      </c>
      <c r="E13" s="4"/>
    </row>
    <row r="14" spans="1:12" ht="15" customHeight="1" x14ac:dyDescent="0.25">
      <c r="A14" s="9" t="s">
        <v>4</v>
      </c>
      <c r="B14" s="10">
        <v>68136</v>
      </c>
      <c r="C14" s="11">
        <f t="shared" si="0"/>
        <v>0.98312199131149469</v>
      </c>
      <c r="D14" s="11">
        <f t="shared" si="1"/>
        <v>1.1229452858987907</v>
      </c>
      <c r="E14" s="4"/>
    </row>
    <row r="15" spans="1:12" ht="15" customHeight="1" x14ac:dyDescent="0.25">
      <c r="A15" s="9" t="s">
        <v>5</v>
      </c>
      <c r="B15" s="10">
        <v>72495</v>
      </c>
      <c r="C15" s="11">
        <f t="shared" si="0"/>
        <v>0.92400855231395274</v>
      </c>
      <c r="D15" s="11">
        <f t="shared" si="1"/>
        <v>1.0554245120353127</v>
      </c>
      <c r="E15" s="4"/>
    </row>
    <row r="16" spans="1:12" ht="15" customHeight="1" x14ac:dyDescent="0.25">
      <c r="A16" s="9" t="s">
        <v>6</v>
      </c>
      <c r="B16" s="10">
        <v>75233</v>
      </c>
      <c r="C16" s="11">
        <f t="shared" si="0"/>
        <v>0.89038055108795344</v>
      </c>
      <c r="D16" s="11">
        <f t="shared" si="1"/>
        <v>1.0170138104289341</v>
      </c>
      <c r="E16" s="4"/>
    </row>
    <row r="17" spans="1:5" ht="15" customHeight="1" x14ac:dyDescent="0.25">
      <c r="A17" s="9" t="s">
        <v>7</v>
      </c>
      <c r="B17" s="10">
        <v>76513</v>
      </c>
      <c r="C17" s="11">
        <f t="shared" si="0"/>
        <v>0.87548521166337745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70977</v>
      </c>
      <c r="C18" s="11">
        <f t="shared" si="0"/>
        <v>0.94377051720980032</v>
      </c>
      <c r="D18" s="11">
        <f t="shared" si="1"/>
        <v>1.0779970976513518</v>
      </c>
      <c r="E18" s="4"/>
    </row>
    <row r="19" spans="1:5" ht="15" customHeight="1" x14ac:dyDescent="0.25">
      <c r="A19" s="9" t="s">
        <v>9</v>
      </c>
      <c r="B19" s="10">
        <v>70435</v>
      </c>
      <c r="C19" s="11">
        <f t="shared" si="0"/>
        <v>0.95103286718250868</v>
      </c>
      <c r="D19" s="11">
        <f t="shared" si="1"/>
        <v>1.0862923262582522</v>
      </c>
      <c r="E19" s="4"/>
    </row>
    <row r="20" spans="1:5" ht="15" customHeight="1" x14ac:dyDescent="0.25">
      <c r="A20" s="9" t="s">
        <v>10</v>
      </c>
      <c r="B20" s="10">
        <v>63148</v>
      </c>
      <c r="C20" s="11">
        <f t="shared" si="0"/>
        <v>1.0607778551973142</v>
      </c>
      <c r="D20" s="11">
        <f t="shared" si="1"/>
        <v>1.211645657819725</v>
      </c>
      <c r="E20" s="4"/>
    </row>
    <row r="21" spans="1:5" ht="15" customHeight="1" x14ac:dyDescent="0.25">
      <c r="A21" s="9" t="s">
        <v>11</v>
      </c>
      <c r="B21" s="10">
        <v>60507</v>
      </c>
      <c r="C21" s="11">
        <f t="shared" si="0"/>
        <v>1.1070785198406796</v>
      </c>
      <c r="D21" s="11">
        <f t="shared" si="1"/>
        <v>1.2645313765349464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66986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76513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D26" s="4"/>
      <c r="E26" s="4"/>
    </row>
    <row r="27" spans="1:5" ht="15" customHeight="1" x14ac:dyDescent="0.25"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192</v>
      </c>
      <c r="C3" s="4"/>
      <c r="D3" s="4"/>
      <c r="E3" s="4"/>
    </row>
    <row r="4" spans="1:12" ht="15" customHeight="1" x14ac:dyDescent="0.25">
      <c r="A4" s="4" t="s">
        <v>133</v>
      </c>
      <c r="B4" s="5" t="s">
        <v>118</v>
      </c>
      <c r="C4" s="4"/>
      <c r="D4" s="4"/>
      <c r="E4" s="4"/>
    </row>
    <row r="5" spans="1:12" ht="15" customHeight="1" x14ac:dyDescent="0.25">
      <c r="A5" s="4" t="s">
        <v>145</v>
      </c>
      <c r="B5" s="3" t="s">
        <v>193</v>
      </c>
      <c r="C5" s="4"/>
      <c r="D5" s="4"/>
      <c r="E5" s="4"/>
    </row>
    <row r="6" spans="1:12" ht="15" customHeight="1" x14ac:dyDescent="0.25">
      <c r="A6" s="4" t="s">
        <v>146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8405</v>
      </c>
      <c r="C10" s="11">
        <f>B$23/B10</f>
        <v>1.1507436049970257</v>
      </c>
      <c r="D10" s="11">
        <f>B$24/B10</f>
        <v>1.2735276621058893</v>
      </c>
      <c r="E10" s="4"/>
    </row>
    <row r="11" spans="1:12" ht="15" customHeight="1" x14ac:dyDescent="0.25">
      <c r="A11" s="9" t="s">
        <v>1</v>
      </c>
      <c r="B11" s="10">
        <v>8968</v>
      </c>
      <c r="C11" s="11">
        <f>B$23/B11</f>
        <v>1.0785013380909902</v>
      </c>
      <c r="D11" s="11">
        <f>B$24/B11</f>
        <v>1.1935771632471008</v>
      </c>
      <c r="E11" s="4"/>
    </row>
    <row r="12" spans="1:12" ht="15" customHeight="1" x14ac:dyDescent="0.25">
      <c r="A12" s="9" t="s">
        <v>2</v>
      </c>
      <c r="B12" s="10">
        <v>8969</v>
      </c>
      <c r="C12" s="11">
        <f t="shared" ref="C12:C21" si="0">B$23/B12</f>
        <v>1.0783810904225666</v>
      </c>
      <c r="D12" s="11">
        <f t="shared" ref="D12:D21" si="1">B$24/B12</f>
        <v>1.1934440851822945</v>
      </c>
      <c r="E12" s="4"/>
    </row>
    <row r="13" spans="1:12" ht="15" customHeight="1" x14ac:dyDescent="0.25">
      <c r="A13" s="9" t="s">
        <v>3</v>
      </c>
      <c r="B13" s="10">
        <v>9604</v>
      </c>
      <c r="C13" s="11">
        <f t="shared" si="0"/>
        <v>1.0070803831736777</v>
      </c>
      <c r="D13" s="11">
        <f t="shared" si="1"/>
        <v>1.1145356101624324</v>
      </c>
      <c r="E13" s="4"/>
    </row>
    <row r="14" spans="1:12" ht="15" customHeight="1" x14ac:dyDescent="0.25">
      <c r="A14" s="9" t="s">
        <v>4</v>
      </c>
      <c r="B14" s="10">
        <v>10183</v>
      </c>
      <c r="C14" s="11">
        <f t="shared" si="0"/>
        <v>0.94981832465874494</v>
      </c>
      <c r="D14" s="11">
        <f t="shared" si="1"/>
        <v>1.0511637042129038</v>
      </c>
      <c r="E14" s="4"/>
    </row>
    <row r="15" spans="1:12" ht="15" customHeight="1" x14ac:dyDescent="0.25">
      <c r="A15" s="9" t="s">
        <v>5</v>
      </c>
      <c r="B15" s="10">
        <v>10275</v>
      </c>
      <c r="C15" s="11">
        <f t="shared" si="0"/>
        <v>0.9413138686131387</v>
      </c>
      <c r="D15" s="11">
        <f t="shared" si="1"/>
        <v>1.0417518248175182</v>
      </c>
      <c r="E15" s="4"/>
    </row>
    <row r="16" spans="1:12" ht="15" customHeight="1" x14ac:dyDescent="0.25">
      <c r="A16" s="9" t="s">
        <v>6</v>
      </c>
      <c r="B16" s="10">
        <v>10174</v>
      </c>
      <c r="C16" s="11">
        <f t="shared" si="0"/>
        <v>0.95065854137998818</v>
      </c>
      <c r="D16" s="11">
        <f t="shared" si="1"/>
        <v>1.0520935718498132</v>
      </c>
      <c r="E16" s="4"/>
    </row>
    <row r="17" spans="1:5" ht="15" customHeight="1" x14ac:dyDescent="0.25">
      <c r="A17" s="9" t="s">
        <v>7</v>
      </c>
      <c r="B17" s="10">
        <v>10704</v>
      </c>
      <c r="C17" s="11">
        <f t="shared" si="0"/>
        <v>0.9035874439461884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10212</v>
      </c>
      <c r="C18" s="11">
        <f t="shared" si="0"/>
        <v>0.94712103407755577</v>
      </c>
      <c r="D18" s="11">
        <f t="shared" si="1"/>
        <v>1.0481786133960047</v>
      </c>
      <c r="E18" s="4"/>
    </row>
    <row r="19" spans="1:5" ht="15" customHeight="1" x14ac:dyDescent="0.25">
      <c r="A19" s="9" t="s">
        <v>9</v>
      </c>
      <c r="B19" s="10">
        <v>10279</v>
      </c>
      <c r="C19" s="11">
        <f t="shared" si="0"/>
        <v>0.94094756299250903</v>
      </c>
      <c r="D19" s="11">
        <f t="shared" si="1"/>
        <v>1.0413464344780621</v>
      </c>
      <c r="E19" s="4"/>
    </row>
    <row r="20" spans="1:5" ht="15" customHeight="1" x14ac:dyDescent="0.25">
      <c r="A20" s="9" t="s">
        <v>10</v>
      </c>
      <c r="B20" s="10">
        <v>9304</v>
      </c>
      <c r="C20" s="11">
        <f t="shared" si="0"/>
        <v>1.0395528804815133</v>
      </c>
      <c r="D20" s="11">
        <f t="shared" si="1"/>
        <v>1.1504729148753225</v>
      </c>
      <c r="E20" s="4"/>
    </row>
    <row r="21" spans="1:5" ht="15" customHeight="1" x14ac:dyDescent="0.25">
      <c r="A21" s="9" t="s">
        <v>11</v>
      </c>
      <c r="B21" s="10">
        <v>8988</v>
      </c>
      <c r="C21" s="11">
        <f t="shared" si="0"/>
        <v>1.0761014686248331</v>
      </c>
      <c r="D21" s="11">
        <f t="shared" si="1"/>
        <v>1.1909212283044059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9672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10704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D26" s="4"/>
      <c r="E26" s="4"/>
    </row>
    <row r="27" spans="1:5" ht="15" customHeight="1" x14ac:dyDescent="0.25"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140</v>
      </c>
      <c r="C3" s="4"/>
      <c r="D3" s="4"/>
      <c r="E3" s="4"/>
    </row>
    <row r="4" spans="1:12" ht="15" customHeight="1" x14ac:dyDescent="0.25">
      <c r="A4" s="4" t="s">
        <v>133</v>
      </c>
      <c r="B4" s="5" t="s">
        <v>50</v>
      </c>
      <c r="C4" s="4"/>
      <c r="D4" s="4"/>
      <c r="E4" s="4"/>
    </row>
    <row r="5" spans="1:12" ht="15" customHeight="1" x14ac:dyDescent="0.25">
      <c r="A5" s="4" t="s">
        <v>145</v>
      </c>
      <c r="B5" s="3" t="s">
        <v>141</v>
      </c>
      <c r="C5" s="4"/>
      <c r="D5" s="4"/>
      <c r="E5" s="4"/>
    </row>
    <row r="6" spans="1:12" ht="15" customHeight="1" x14ac:dyDescent="0.25">
      <c r="A6" s="4" t="s">
        <v>146</v>
      </c>
      <c r="B6" s="7">
        <v>3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43765</v>
      </c>
      <c r="C10" s="11">
        <f>B$23/B10</f>
        <v>1.1302639095167371</v>
      </c>
      <c r="D10" s="11">
        <f>B$24/B10</f>
        <v>1.2685250771164172</v>
      </c>
      <c r="E10" s="4"/>
    </row>
    <row r="11" spans="1:12" ht="15" customHeight="1" x14ac:dyDescent="0.25">
      <c r="A11" s="9" t="s">
        <v>1</v>
      </c>
      <c r="B11" s="10">
        <v>46577</v>
      </c>
      <c r="C11" s="11">
        <f>B$23/B11</f>
        <v>1.0620263220044228</v>
      </c>
      <c r="D11" s="11">
        <f>B$24/B11</f>
        <v>1.1919402280095326</v>
      </c>
      <c r="E11" s="4"/>
    </row>
    <row r="12" spans="1:12" ht="15" customHeight="1" x14ac:dyDescent="0.25">
      <c r="A12" s="9" t="s">
        <v>2</v>
      </c>
      <c r="B12" s="10">
        <v>45808</v>
      </c>
      <c r="C12" s="11">
        <f t="shared" ref="C12:C21" si="0">B$23/B12</f>
        <v>1.0798550471533357</v>
      </c>
      <c r="D12" s="11">
        <f t="shared" ref="D12:D21" si="1">B$24/B12</f>
        <v>1.2119498777506112</v>
      </c>
      <c r="E12" s="4"/>
    </row>
    <row r="13" spans="1:12" ht="15" customHeight="1" x14ac:dyDescent="0.25">
      <c r="A13" s="9" t="s">
        <v>3</v>
      </c>
      <c r="B13" s="10">
        <v>47102</v>
      </c>
      <c r="C13" s="11">
        <f t="shared" si="0"/>
        <v>1.0501889516368732</v>
      </c>
      <c r="D13" s="11">
        <f t="shared" si="1"/>
        <v>1.178654834189631</v>
      </c>
      <c r="E13" s="4"/>
    </row>
    <row r="14" spans="1:12" ht="15" customHeight="1" x14ac:dyDescent="0.25">
      <c r="A14" s="9" t="s">
        <v>4</v>
      </c>
      <c r="B14" s="10">
        <v>50638</v>
      </c>
      <c r="C14" s="11">
        <f t="shared" si="0"/>
        <v>0.97685532603973302</v>
      </c>
      <c r="D14" s="11">
        <f t="shared" si="1"/>
        <v>1.0963505667680398</v>
      </c>
      <c r="E14" s="4"/>
    </row>
    <row r="15" spans="1:12" ht="15" customHeight="1" x14ac:dyDescent="0.25">
      <c r="A15" s="9" t="s">
        <v>5</v>
      </c>
      <c r="B15" s="10">
        <v>53251</v>
      </c>
      <c r="C15" s="11">
        <f t="shared" si="0"/>
        <v>0.92892152260051453</v>
      </c>
      <c r="D15" s="11">
        <f t="shared" si="1"/>
        <v>1.0425531914893618</v>
      </c>
      <c r="E15" s="4"/>
    </row>
    <row r="16" spans="1:12" ht="15" customHeight="1" x14ac:dyDescent="0.25">
      <c r="A16" s="9" t="s">
        <v>6</v>
      </c>
      <c r="B16" s="10">
        <v>53190</v>
      </c>
      <c r="C16" s="11">
        <f t="shared" si="0"/>
        <v>0.92998683963150963</v>
      </c>
      <c r="D16" s="11">
        <f t="shared" si="1"/>
        <v>1.043748824967099</v>
      </c>
      <c r="E16" s="4"/>
    </row>
    <row r="17" spans="1:5" ht="15" customHeight="1" x14ac:dyDescent="0.25">
      <c r="A17" s="9" t="s">
        <v>7</v>
      </c>
      <c r="B17" s="10">
        <v>55517</v>
      </c>
      <c r="C17" s="11">
        <f t="shared" si="0"/>
        <v>0.89100635841273845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51657</v>
      </c>
      <c r="C18" s="11">
        <f t="shared" si="0"/>
        <v>0.95758561279207077</v>
      </c>
      <c r="D18" s="11">
        <f t="shared" si="1"/>
        <v>1.0747236579747179</v>
      </c>
      <c r="E18" s="4"/>
    </row>
    <row r="19" spans="1:5" ht="15" customHeight="1" x14ac:dyDescent="0.25">
      <c r="A19" s="9" t="s">
        <v>9</v>
      </c>
      <c r="B19" s="10">
        <v>52192</v>
      </c>
      <c r="C19" s="11">
        <f t="shared" si="0"/>
        <v>0.94776977314530964</v>
      </c>
      <c r="D19" s="11">
        <f t="shared" si="1"/>
        <v>1.0637070815450644</v>
      </c>
      <c r="E19" s="4"/>
    </row>
    <row r="20" spans="1:5" ht="15" customHeight="1" x14ac:dyDescent="0.25">
      <c r="A20" s="9" t="s">
        <v>10</v>
      </c>
      <c r="B20" s="10">
        <v>47660</v>
      </c>
      <c r="C20" s="11">
        <f t="shared" si="0"/>
        <v>1.0378934116659673</v>
      </c>
      <c r="D20" s="11">
        <f t="shared" si="1"/>
        <v>1.1648552245069241</v>
      </c>
      <c r="E20" s="4"/>
    </row>
    <row r="21" spans="1:5" ht="15" customHeight="1" x14ac:dyDescent="0.25">
      <c r="A21" s="9" t="s">
        <v>11</v>
      </c>
      <c r="B21" s="10">
        <v>46237</v>
      </c>
      <c r="C21" s="11">
        <f t="shared" si="0"/>
        <v>1.0698358457512382</v>
      </c>
      <c r="D21" s="11">
        <f t="shared" si="1"/>
        <v>1.2007050630447478</v>
      </c>
      <c r="E21" s="4"/>
    </row>
    <row r="22" spans="1:5" ht="15" customHeight="1" x14ac:dyDescent="0.25">
      <c r="A22" s="16"/>
      <c r="B22" s="16"/>
      <c r="C22" s="16"/>
      <c r="D22" s="16"/>
      <c r="E22" s="4"/>
    </row>
    <row r="23" spans="1:5" ht="15" customHeight="1" x14ac:dyDescent="0.25">
      <c r="A23" s="4" t="s">
        <v>179</v>
      </c>
      <c r="B23" s="6">
        <v>49466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55517</v>
      </c>
      <c r="C24" s="4"/>
      <c r="D24" s="4"/>
      <c r="E24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194</v>
      </c>
      <c r="C3" s="4"/>
      <c r="D3" s="4"/>
      <c r="E3" s="4"/>
    </row>
    <row r="4" spans="1:12" ht="15" customHeight="1" x14ac:dyDescent="0.25">
      <c r="A4" s="4" t="s">
        <v>133</v>
      </c>
      <c r="B4" s="5" t="s">
        <v>86</v>
      </c>
      <c r="C4" s="4"/>
      <c r="D4" s="4"/>
      <c r="E4" s="4"/>
    </row>
    <row r="5" spans="1:12" ht="15" customHeight="1" x14ac:dyDescent="0.25">
      <c r="A5" s="4" t="s">
        <v>145</v>
      </c>
      <c r="B5" s="3" t="s">
        <v>195</v>
      </c>
      <c r="C5" s="4"/>
      <c r="D5" s="4"/>
      <c r="E5" s="4"/>
    </row>
    <row r="6" spans="1:12" ht="15" customHeight="1" x14ac:dyDescent="0.25">
      <c r="A6" s="4" t="s">
        <v>146</v>
      </c>
      <c r="B6" s="7">
        <v>5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9521</v>
      </c>
      <c r="C10" s="11">
        <f>B$23/B10</f>
        <v>1.3108917130553512</v>
      </c>
      <c r="D10" s="11">
        <f>B$24/B10</f>
        <v>1.765990967335364</v>
      </c>
      <c r="E10" s="4"/>
    </row>
    <row r="11" spans="1:12" ht="15" customHeight="1" x14ac:dyDescent="0.25">
      <c r="A11" s="9" t="s">
        <v>1</v>
      </c>
      <c r="B11" s="10">
        <v>10517</v>
      </c>
      <c r="C11" s="11">
        <f>B$23/B11</f>
        <v>1.1867452695635639</v>
      </c>
      <c r="D11" s="11">
        <f>B$24/B11</f>
        <v>1.5987448892269658</v>
      </c>
      <c r="E11" s="4"/>
    </row>
    <row r="12" spans="1:12" ht="15" customHeight="1" x14ac:dyDescent="0.25">
      <c r="A12" s="9" t="s">
        <v>2</v>
      </c>
      <c r="B12" s="10">
        <v>10033</v>
      </c>
      <c r="C12" s="11">
        <f t="shared" ref="C12:C21" si="0">B$23/B12</f>
        <v>1.2439948171035582</v>
      </c>
      <c r="D12" s="11">
        <f t="shared" ref="D12:D21" si="1">B$24/B12</f>
        <v>1.6758696302202731</v>
      </c>
      <c r="E12" s="4"/>
    </row>
    <row r="13" spans="1:12" ht="15" customHeight="1" x14ac:dyDescent="0.25">
      <c r="A13" s="9" t="s">
        <v>3</v>
      </c>
      <c r="B13" s="10">
        <v>10512</v>
      </c>
      <c r="C13" s="11">
        <f t="shared" si="0"/>
        <v>1.1873097412480975</v>
      </c>
      <c r="D13" s="11">
        <f t="shared" si="1"/>
        <v>1.5995053272450532</v>
      </c>
      <c r="E13" s="4"/>
    </row>
    <row r="14" spans="1:12" ht="15" customHeight="1" x14ac:dyDescent="0.25">
      <c r="A14" s="9" t="s">
        <v>4</v>
      </c>
      <c r="B14" s="10">
        <v>13016</v>
      </c>
      <c r="C14" s="11">
        <f t="shared" si="0"/>
        <v>0.95889674247080514</v>
      </c>
      <c r="D14" s="11">
        <f t="shared" si="1"/>
        <v>1.2917947141979103</v>
      </c>
      <c r="E14" s="4"/>
    </row>
    <row r="15" spans="1:12" ht="15" customHeight="1" x14ac:dyDescent="0.25">
      <c r="A15" s="9" t="s">
        <v>5</v>
      </c>
      <c r="B15" s="10">
        <v>15622</v>
      </c>
      <c r="C15" s="11">
        <f t="shared" si="0"/>
        <v>0.79893739598002822</v>
      </c>
      <c r="D15" s="11">
        <f t="shared" si="1"/>
        <v>1.0763026501088209</v>
      </c>
      <c r="E15" s="4"/>
    </row>
    <row r="16" spans="1:12" ht="15" customHeight="1" x14ac:dyDescent="0.25">
      <c r="A16" s="9" t="s">
        <v>6</v>
      </c>
      <c r="B16" s="10">
        <v>16814</v>
      </c>
      <c r="C16" s="11">
        <f t="shared" si="0"/>
        <v>0.74229808492922567</v>
      </c>
      <c r="D16" s="11">
        <f t="shared" si="1"/>
        <v>1</v>
      </c>
      <c r="E16" s="4"/>
    </row>
    <row r="17" spans="1:5" ht="15" customHeight="1" x14ac:dyDescent="0.25">
      <c r="A17" s="27" t="s">
        <v>7</v>
      </c>
      <c r="B17" s="28">
        <v>16434</v>
      </c>
      <c r="C17" s="29">
        <f t="shared" si="0"/>
        <v>0.75946209078739202</v>
      </c>
      <c r="D17" s="29">
        <f t="shared" si="1"/>
        <v>1.0231227942071315</v>
      </c>
      <c r="E17" s="4"/>
    </row>
    <row r="18" spans="1:5" ht="15" customHeight="1" x14ac:dyDescent="0.25">
      <c r="A18" s="27" t="s">
        <v>8</v>
      </c>
      <c r="B18" s="28">
        <v>13601</v>
      </c>
      <c r="C18" s="29">
        <f t="shared" si="0"/>
        <v>0.91765311374163661</v>
      </c>
      <c r="D18" s="29">
        <f t="shared" si="1"/>
        <v>1.2362326299536799</v>
      </c>
      <c r="E18" s="4"/>
    </row>
    <row r="19" spans="1:5" ht="15" customHeight="1" x14ac:dyDescent="0.25">
      <c r="A19" s="9" t="s">
        <v>9</v>
      </c>
      <c r="B19" s="10">
        <v>12813</v>
      </c>
      <c r="C19" s="11">
        <f t="shared" si="0"/>
        <v>0.97408881604620312</v>
      </c>
      <c r="D19" s="11">
        <f t="shared" si="1"/>
        <v>1.3122609849371731</v>
      </c>
      <c r="E19" s="4"/>
    </row>
    <row r="20" spans="1:5" ht="15" customHeight="1" x14ac:dyDescent="0.25">
      <c r="A20" s="9" t="s">
        <v>10</v>
      </c>
      <c r="B20" s="10">
        <v>10541</v>
      </c>
      <c r="C20" s="11">
        <f t="shared" si="0"/>
        <v>1.1840432596527843</v>
      </c>
      <c r="D20" s="11">
        <f t="shared" si="1"/>
        <v>1.5951048287638745</v>
      </c>
      <c r="E20" s="4"/>
    </row>
    <row r="21" spans="1:5" ht="15" customHeight="1" x14ac:dyDescent="0.25">
      <c r="A21" s="9" t="s">
        <v>11</v>
      </c>
      <c r="B21" s="10">
        <v>10343</v>
      </c>
      <c r="C21" s="11">
        <f t="shared" si="0"/>
        <v>1.2067098520738664</v>
      </c>
      <c r="D21" s="11">
        <f t="shared" si="1"/>
        <v>1.6256405298269361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12481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16814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D26" s="4"/>
      <c r="E26" s="4"/>
    </row>
    <row r="27" spans="1:5" ht="15" customHeight="1" x14ac:dyDescent="0.25"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197</v>
      </c>
      <c r="C3" s="4"/>
      <c r="D3" s="4"/>
      <c r="E3" s="4"/>
    </row>
    <row r="4" spans="1:12" ht="15" customHeight="1" x14ac:dyDescent="0.25">
      <c r="A4" s="4" t="s">
        <v>133</v>
      </c>
      <c r="B4" s="5" t="s">
        <v>120</v>
      </c>
      <c r="C4" s="4"/>
      <c r="D4" s="4"/>
      <c r="E4" s="4"/>
    </row>
    <row r="5" spans="1:12" ht="15" customHeight="1" x14ac:dyDescent="0.25">
      <c r="A5" s="4" t="s">
        <v>145</v>
      </c>
      <c r="B5" s="3" t="s">
        <v>198</v>
      </c>
      <c r="C5" s="4"/>
      <c r="D5" s="4"/>
      <c r="E5" s="4"/>
    </row>
    <row r="6" spans="1:12" ht="15" customHeight="1" x14ac:dyDescent="0.25">
      <c r="A6" s="4" t="s">
        <v>146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14011</v>
      </c>
      <c r="C10" s="11">
        <f t="shared" ref="C10:C13" si="0">B$23/B10</f>
        <v>1.0987795303689958</v>
      </c>
      <c r="D10" s="11">
        <f t="shared" ref="D10:D13" si="1">B$24/B10</f>
        <v>1.1790735850403256</v>
      </c>
      <c r="E10" s="4"/>
    </row>
    <row r="11" spans="1:12" ht="15" customHeight="1" x14ac:dyDescent="0.25">
      <c r="A11" s="9" t="s">
        <v>1</v>
      </c>
      <c r="B11" s="10">
        <v>14414</v>
      </c>
      <c r="C11" s="11">
        <f t="shared" si="0"/>
        <v>1.068058831691411</v>
      </c>
      <c r="D11" s="11">
        <f t="shared" si="1"/>
        <v>1.1461079506035798</v>
      </c>
      <c r="E11" s="4"/>
    </row>
    <row r="12" spans="1:12" ht="15" customHeight="1" x14ac:dyDescent="0.25">
      <c r="A12" s="9" t="s">
        <v>2</v>
      </c>
      <c r="B12" s="10">
        <v>14587</v>
      </c>
      <c r="C12" s="11">
        <f t="shared" si="0"/>
        <v>1.0553917872077878</v>
      </c>
      <c r="D12" s="11">
        <f t="shared" si="1"/>
        <v>1.1325152533077398</v>
      </c>
      <c r="E12" s="4"/>
    </row>
    <row r="13" spans="1:12" ht="15" customHeight="1" x14ac:dyDescent="0.25">
      <c r="A13" s="9" t="s">
        <v>3</v>
      </c>
      <c r="B13" s="10">
        <v>15207</v>
      </c>
      <c r="C13" s="11">
        <f t="shared" si="0"/>
        <v>1.0123627276911948</v>
      </c>
      <c r="D13" s="11">
        <f t="shared" si="1"/>
        <v>1.0863418162688236</v>
      </c>
      <c r="E13" s="4"/>
    </row>
    <row r="14" spans="1:12" ht="15" customHeight="1" x14ac:dyDescent="0.25">
      <c r="A14" s="9" t="s">
        <v>4</v>
      </c>
      <c r="B14" s="10">
        <v>16409</v>
      </c>
      <c r="C14" s="11">
        <f t="shared" ref="C14:C21" si="2">B$23/B14</f>
        <v>0.93820464379304036</v>
      </c>
      <c r="D14" s="11">
        <f t="shared" ref="D14:D21" si="3">B$24/B14</f>
        <v>1.0067645804131879</v>
      </c>
      <c r="E14" s="4"/>
    </row>
    <row r="15" spans="1:12" ht="15" customHeight="1" x14ac:dyDescent="0.25">
      <c r="A15" s="9" t="s">
        <v>5</v>
      </c>
      <c r="B15" s="10">
        <v>16493</v>
      </c>
      <c r="C15" s="11">
        <f t="shared" si="2"/>
        <v>0.93342630206754384</v>
      </c>
      <c r="D15" s="11">
        <f t="shared" si="3"/>
        <v>1.00163705814588</v>
      </c>
      <c r="E15" s="4"/>
    </row>
    <row r="16" spans="1:12" ht="15" customHeight="1" x14ac:dyDescent="0.25">
      <c r="A16" s="9" t="s">
        <v>6</v>
      </c>
      <c r="B16" s="10">
        <v>15449</v>
      </c>
      <c r="C16" s="11">
        <f t="shared" si="2"/>
        <v>0.99650462813127061</v>
      </c>
      <c r="D16" s="11">
        <f t="shared" si="3"/>
        <v>1.0693248753964657</v>
      </c>
      <c r="E16" s="4"/>
    </row>
    <row r="17" spans="1:5" ht="15" customHeight="1" x14ac:dyDescent="0.25">
      <c r="A17" s="9" t="s">
        <v>7</v>
      </c>
      <c r="B17" s="10">
        <v>16458</v>
      </c>
      <c r="C17" s="11">
        <f t="shared" si="2"/>
        <v>0.93541135010329324</v>
      </c>
      <c r="D17" s="11">
        <f t="shared" si="3"/>
        <v>1.0037671649046056</v>
      </c>
      <c r="E17" s="4"/>
    </row>
    <row r="18" spans="1:5" ht="15" customHeight="1" x14ac:dyDescent="0.25">
      <c r="A18" s="9" t="s">
        <v>8</v>
      </c>
      <c r="B18" s="10">
        <v>14789</v>
      </c>
      <c r="C18" s="11">
        <f t="shared" si="2"/>
        <v>1.0409764013794036</v>
      </c>
      <c r="D18" s="11">
        <f t="shared" si="3"/>
        <v>1.1170464534451281</v>
      </c>
      <c r="E18" s="4"/>
    </row>
    <row r="19" spans="1:5" ht="15" customHeight="1" x14ac:dyDescent="0.25">
      <c r="A19" s="9" t="s">
        <v>9</v>
      </c>
      <c r="B19" s="10">
        <v>16520</v>
      </c>
      <c r="C19" s="11">
        <f t="shared" si="2"/>
        <v>0.93190072639225185</v>
      </c>
      <c r="D19" s="11">
        <f t="shared" si="3"/>
        <v>1</v>
      </c>
      <c r="E19" s="4"/>
    </row>
    <row r="20" spans="1:5" ht="15" customHeight="1" x14ac:dyDescent="0.25">
      <c r="A20" s="9" t="s">
        <v>10</v>
      </c>
      <c r="B20" s="10">
        <v>15344</v>
      </c>
      <c r="C20" s="11">
        <f t="shared" si="2"/>
        <v>1.0033237747653807</v>
      </c>
      <c r="D20" s="11">
        <f t="shared" si="3"/>
        <v>1.0766423357664234</v>
      </c>
      <c r="E20" s="4"/>
    </row>
    <row r="21" spans="1:5" ht="15" customHeight="1" x14ac:dyDescent="0.25">
      <c r="A21" s="9" t="s">
        <v>11</v>
      </c>
      <c r="B21" s="10">
        <v>15057</v>
      </c>
      <c r="C21" s="11">
        <f t="shared" si="2"/>
        <v>1.0224480308162316</v>
      </c>
      <c r="D21" s="11">
        <f t="shared" si="3"/>
        <v>1.0971641097164109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15395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16520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D26" s="4"/>
      <c r="E26" s="4"/>
    </row>
    <row r="27" spans="1:5" ht="15" customHeight="1" x14ac:dyDescent="0.25"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199</v>
      </c>
      <c r="C3" s="4"/>
      <c r="D3" s="4"/>
      <c r="E3" s="4"/>
    </row>
    <row r="4" spans="1:12" ht="15" customHeight="1" x14ac:dyDescent="0.25">
      <c r="A4" s="4" t="s">
        <v>133</v>
      </c>
      <c r="B4" s="5" t="s">
        <v>122</v>
      </c>
      <c r="C4" s="4"/>
      <c r="D4" s="4"/>
      <c r="E4" s="4"/>
    </row>
    <row r="5" spans="1:12" ht="15" customHeight="1" x14ac:dyDescent="0.25">
      <c r="A5" s="4" t="s">
        <v>145</v>
      </c>
      <c r="B5" s="3" t="s">
        <v>250</v>
      </c>
      <c r="C5" s="4"/>
      <c r="D5" s="4"/>
      <c r="E5" s="4"/>
    </row>
    <row r="6" spans="1:12" ht="15" customHeight="1" x14ac:dyDescent="0.25">
      <c r="A6" s="4" t="s">
        <v>146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28257</v>
      </c>
      <c r="C10" s="11">
        <f>B$23/B10</f>
        <v>1.0753087730473865</v>
      </c>
      <c r="D10" s="11">
        <f>B$24/B10</f>
        <v>1.1769119156315249</v>
      </c>
      <c r="E10" s="4"/>
    </row>
    <row r="11" spans="1:12" ht="15" customHeight="1" x14ac:dyDescent="0.25">
      <c r="A11" s="9" t="s">
        <v>1</v>
      </c>
      <c r="B11" s="10">
        <v>29352</v>
      </c>
      <c r="C11" s="11">
        <f>B$23/B11</f>
        <v>1.0351935132188608</v>
      </c>
      <c r="D11" s="11">
        <f>B$24/B11</f>
        <v>1.1330062687380758</v>
      </c>
      <c r="E11" s="4"/>
    </row>
    <row r="12" spans="1:12" ht="15" customHeight="1" x14ac:dyDescent="0.25">
      <c r="A12" s="9" t="s">
        <v>2</v>
      </c>
      <c r="B12" s="10">
        <v>29425</v>
      </c>
      <c r="C12" s="11">
        <f t="shared" ref="C12:C21" si="0">B$23/B12</f>
        <v>1.032625318606627</v>
      </c>
      <c r="D12" s="11">
        <f t="shared" ref="D12:D21" si="1">B$24/B12</f>
        <v>1.130195412064571</v>
      </c>
      <c r="E12" s="4"/>
    </row>
    <row r="13" spans="1:12" ht="15" customHeight="1" x14ac:dyDescent="0.25">
      <c r="A13" s="9" t="s">
        <v>3</v>
      </c>
      <c r="B13" s="10">
        <v>30464</v>
      </c>
      <c r="C13" s="11">
        <f t="shared" si="0"/>
        <v>0.99740677521008403</v>
      </c>
      <c r="D13" s="11">
        <f t="shared" si="1"/>
        <v>1.0916491596638656</v>
      </c>
      <c r="E13" s="4"/>
    </row>
    <row r="14" spans="1:12" ht="15" customHeight="1" x14ac:dyDescent="0.25">
      <c r="A14" s="9" t="s">
        <v>4</v>
      </c>
      <c r="B14" s="10">
        <v>33256</v>
      </c>
      <c r="C14" s="11">
        <f t="shared" si="0"/>
        <v>0.91366971373586725</v>
      </c>
      <c r="D14" s="11">
        <f t="shared" si="1"/>
        <v>1</v>
      </c>
      <c r="E14" s="4"/>
    </row>
    <row r="15" spans="1:12" ht="15" customHeight="1" x14ac:dyDescent="0.25">
      <c r="A15" s="9" t="s">
        <v>5</v>
      </c>
      <c r="B15" s="10">
        <v>33112</v>
      </c>
      <c r="C15" s="11">
        <f t="shared" si="0"/>
        <v>0.91764315051944911</v>
      </c>
      <c r="D15" s="11">
        <f t="shared" si="1"/>
        <v>1.0043488765402271</v>
      </c>
      <c r="E15" s="4"/>
    </row>
    <row r="16" spans="1:12" ht="15" customHeight="1" x14ac:dyDescent="0.25">
      <c r="A16" s="9" t="s">
        <v>6</v>
      </c>
      <c r="B16" s="10">
        <v>31199</v>
      </c>
      <c r="C16" s="11">
        <f t="shared" si="0"/>
        <v>0.97390942017372351</v>
      </c>
      <c r="D16" s="11">
        <f t="shared" si="1"/>
        <v>1.0659316003718069</v>
      </c>
      <c r="E16" s="4"/>
    </row>
    <row r="17" spans="1:5" ht="15" customHeight="1" x14ac:dyDescent="0.25">
      <c r="A17" s="9" t="s">
        <v>7</v>
      </c>
      <c r="B17" s="10">
        <v>31950</v>
      </c>
      <c r="C17" s="11">
        <f t="shared" si="0"/>
        <v>0.95101721439749609</v>
      </c>
      <c r="D17" s="11">
        <f t="shared" si="1"/>
        <v>1.0408763693270735</v>
      </c>
      <c r="E17" s="4"/>
    </row>
    <row r="18" spans="1:5" ht="15" customHeight="1" x14ac:dyDescent="0.25">
      <c r="A18" s="9" t="s">
        <v>8</v>
      </c>
      <c r="B18" s="10">
        <v>26446</v>
      </c>
      <c r="C18" s="11">
        <f t="shared" si="0"/>
        <v>1.148945020040838</v>
      </c>
      <c r="D18" s="11">
        <f t="shared" si="1"/>
        <v>1.2575058609997731</v>
      </c>
      <c r="E18" s="4"/>
    </row>
    <row r="19" spans="1:5" ht="15" customHeight="1" x14ac:dyDescent="0.25">
      <c r="A19" s="18" t="s">
        <v>277</v>
      </c>
      <c r="B19" s="17" t="s">
        <v>196</v>
      </c>
      <c r="C19" s="20" t="e">
        <f t="shared" si="0"/>
        <v>#VALUE!</v>
      </c>
      <c r="D19" s="20" t="e">
        <f t="shared" si="1"/>
        <v>#VALUE!</v>
      </c>
      <c r="E19" s="4"/>
    </row>
    <row r="20" spans="1:5" ht="15" customHeight="1" x14ac:dyDescent="0.25">
      <c r="A20" s="18" t="s">
        <v>274</v>
      </c>
      <c r="B20" s="17" t="s">
        <v>196</v>
      </c>
      <c r="C20" s="20" t="e">
        <f t="shared" si="0"/>
        <v>#VALUE!</v>
      </c>
      <c r="D20" s="20" t="e">
        <f t="shared" si="1"/>
        <v>#VALUE!</v>
      </c>
      <c r="E20" s="4"/>
    </row>
    <row r="21" spans="1:5" ht="15" customHeight="1" x14ac:dyDescent="0.25">
      <c r="A21" s="18" t="s">
        <v>275</v>
      </c>
      <c r="B21" s="17" t="s">
        <v>196</v>
      </c>
      <c r="C21" s="20" t="e">
        <f t="shared" si="0"/>
        <v>#VALUE!</v>
      </c>
      <c r="D21" s="20" t="e">
        <f t="shared" si="1"/>
        <v>#VALUE!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30385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33256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A26" s="4"/>
      <c r="B26" s="13"/>
      <c r="C26" s="13"/>
      <c r="D26" s="4"/>
      <c r="E26" s="4"/>
    </row>
    <row r="27" spans="1:5" ht="15" customHeight="1" x14ac:dyDescent="0.25">
      <c r="A27" s="13" t="s">
        <v>273</v>
      </c>
      <c r="B27" s="17"/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200</v>
      </c>
      <c r="C3" s="4"/>
      <c r="D3" s="4"/>
      <c r="E3" s="4"/>
    </row>
    <row r="4" spans="1:12" ht="15" customHeight="1" x14ac:dyDescent="0.25">
      <c r="A4" s="4" t="s">
        <v>133</v>
      </c>
      <c r="B4" s="5" t="s">
        <v>123</v>
      </c>
      <c r="C4" s="4"/>
      <c r="D4" s="4"/>
      <c r="E4" s="4"/>
    </row>
    <row r="5" spans="1:12" ht="15" customHeight="1" x14ac:dyDescent="0.25">
      <c r="A5" s="4" t="s">
        <v>145</v>
      </c>
      <c r="B5" s="3" t="s">
        <v>201</v>
      </c>
      <c r="C5" s="4"/>
      <c r="D5" s="4"/>
      <c r="E5" s="4"/>
    </row>
    <row r="6" spans="1:12" ht="15" customHeight="1" x14ac:dyDescent="0.25">
      <c r="A6" s="4" t="s">
        <v>146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18" t="s">
        <v>283</v>
      </c>
      <c r="B10" s="19" t="s">
        <v>196</v>
      </c>
      <c r="C10" s="20" t="e">
        <f>B$23/B10</f>
        <v>#VALUE!</v>
      </c>
      <c r="D10" s="20" t="e">
        <f>B$24/B10</f>
        <v>#VALUE!</v>
      </c>
      <c r="E10" s="4"/>
    </row>
    <row r="11" spans="1:12" ht="15" customHeight="1" x14ac:dyDescent="0.25">
      <c r="A11" s="18" t="s">
        <v>287</v>
      </c>
      <c r="B11" s="19" t="s">
        <v>196</v>
      </c>
      <c r="C11" s="20" t="e">
        <f>B$23/B11</f>
        <v>#VALUE!</v>
      </c>
      <c r="D11" s="20" t="e">
        <f>B$24/B11</f>
        <v>#VALUE!</v>
      </c>
      <c r="E11" s="4"/>
    </row>
    <row r="12" spans="1:12" ht="15" customHeight="1" x14ac:dyDescent="0.25">
      <c r="A12" s="18" t="s">
        <v>288</v>
      </c>
      <c r="B12" s="19" t="s">
        <v>196</v>
      </c>
      <c r="C12" s="20" t="e">
        <f t="shared" ref="C12:C21" si="0">B$23/B12</f>
        <v>#VALUE!</v>
      </c>
      <c r="D12" s="20" t="e">
        <f t="shared" ref="D12:D21" si="1">B$24/B12</f>
        <v>#VALUE!</v>
      </c>
      <c r="E12" s="4"/>
    </row>
    <row r="13" spans="1:12" ht="15" customHeight="1" x14ac:dyDescent="0.25">
      <c r="A13" s="18" t="s">
        <v>289</v>
      </c>
      <c r="B13" s="19" t="s">
        <v>196</v>
      </c>
      <c r="C13" s="20" t="e">
        <f t="shared" si="0"/>
        <v>#VALUE!</v>
      </c>
      <c r="D13" s="20" t="e">
        <f t="shared" si="1"/>
        <v>#VALUE!</v>
      </c>
      <c r="E13" s="4"/>
    </row>
    <row r="14" spans="1:12" ht="15" customHeight="1" x14ac:dyDescent="0.25">
      <c r="A14" s="18" t="s">
        <v>278</v>
      </c>
      <c r="B14" s="19" t="s">
        <v>196</v>
      </c>
      <c r="C14" s="20" t="e">
        <f t="shared" si="0"/>
        <v>#VALUE!</v>
      </c>
      <c r="D14" s="20" t="e">
        <f t="shared" si="1"/>
        <v>#VALUE!</v>
      </c>
      <c r="E14" s="4"/>
    </row>
    <row r="15" spans="1:12" ht="15" customHeight="1" x14ac:dyDescent="0.25">
      <c r="A15" s="18" t="s">
        <v>279</v>
      </c>
      <c r="B15" s="19" t="s">
        <v>196</v>
      </c>
      <c r="C15" s="20" t="e">
        <f t="shared" si="0"/>
        <v>#VALUE!</v>
      </c>
      <c r="D15" s="20" t="e">
        <f t="shared" si="1"/>
        <v>#VALUE!</v>
      </c>
      <c r="E15" s="4"/>
    </row>
    <row r="16" spans="1:12" ht="15" customHeight="1" x14ac:dyDescent="0.25">
      <c r="A16" s="18" t="s">
        <v>280</v>
      </c>
      <c r="B16" s="19" t="s">
        <v>196</v>
      </c>
      <c r="C16" s="20" t="e">
        <f t="shared" si="0"/>
        <v>#VALUE!</v>
      </c>
      <c r="D16" s="20" t="e">
        <f t="shared" si="1"/>
        <v>#VALUE!</v>
      </c>
      <c r="E16" s="4"/>
    </row>
    <row r="17" spans="1:5" ht="15" customHeight="1" x14ac:dyDescent="0.25">
      <c r="A17" s="18" t="s">
        <v>281</v>
      </c>
      <c r="B17" s="19" t="s">
        <v>196</v>
      </c>
      <c r="C17" s="20" t="e">
        <f t="shared" si="0"/>
        <v>#VALUE!</v>
      </c>
      <c r="D17" s="20" t="e">
        <f t="shared" si="1"/>
        <v>#VALUE!</v>
      </c>
      <c r="E17" s="4"/>
    </row>
    <row r="18" spans="1:5" ht="15" customHeight="1" x14ac:dyDescent="0.25">
      <c r="A18" s="18" t="s">
        <v>276</v>
      </c>
      <c r="B18" s="19" t="s">
        <v>196</v>
      </c>
      <c r="C18" s="20" t="e">
        <f t="shared" si="0"/>
        <v>#VALUE!</v>
      </c>
      <c r="D18" s="20" t="e">
        <f t="shared" si="1"/>
        <v>#VALUE!</v>
      </c>
      <c r="E18" s="4"/>
    </row>
    <row r="19" spans="1:5" ht="15" customHeight="1" x14ac:dyDescent="0.25">
      <c r="A19" s="18" t="s">
        <v>277</v>
      </c>
      <c r="B19" s="19" t="s">
        <v>196</v>
      </c>
      <c r="C19" s="20" t="e">
        <f t="shared" si="0"/>
        <v>#VALUE!</v>
      </c>
      <c r="D19" s="20" t="e">
        <f t="shared" si="1"/>
        <v>#VALUE!</v>
      </c>
      <c r="E19" s="4"/>
    </row>
    <row r="20" spans="1:5" ht="15" customHeight="1" x14ac:dyDescent="0.25">
      <c r="A20" s="18" t="s">
        <v>274</v>
      </c>
      <c r="B20" s="19" t="s">
        <v>196</v>
      </c>
      <c r="C20" s="20" t="e">
        <f t="shared" si="0"/>
        <v>#VALUE!</v>
      </c>
      <c r="D20" s="20" t="e">
        <f t="shared" si="1"/>
        <v>#VALUE!</v>
      </c>
      <c r="E20" s="4"/>
    </row>
    <row r="21" spans="1:5" ht="15" customHeight="1" x14ac:dyDescent="0.25">
      <c r="A21" s="18" t="s">
        <v>275</v>
      </c>
      <c r="B21" s="19" t="s">
        <v>196</v>
      </c>
      <c r="C21" s="20" t="e">
        <f t="shared" si="0"/>
        <v>#VALUE!</v>
      </c>
      <c r="D21" s="20" t="e">
        <f t="shared" si="1"/>
        <v>#VALUE!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/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0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A26" s="4"/>
      <c r="B26" s="4"/>
      <c r="D26" s="4"/>
      <c r="E26" s="4"/>
    </row>
    <row r="27" spans="1:5" ht="15" customHeight="1" x14ac:dyDescent="0.25">
      <c r="A27" s="13" t="s">
        <v>273</v>
      </c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L25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200</v>
      </c>
      <c r="C3" s="4"/>
      <c r="D3" s="4"/>
      <c r="E3" s="4"/>
    </row>
    <row r="4" spans="1:12" ht="15" customHeight="1" x14ac:dyDescent="0.25">
      <c r="A4" s="4" t="s">
        <v>133</v>
      </c>
      <c r="B4" s="5" t="s">
        <v>70</v>
      </c>
      <c r="C4" s="4"/>
      <c r="D4" s="4"/>
      <c r="E4" s="4"/>
    </row>
    <row r="5" spans="1:12" ht="15" customHeight="1" x14ac:dyDescent="0.25">
      <c r="A5" s="4" t="s">
        <v>145</v>
      </c>
      <c r="B5" s="3" t="s">
        <v>232</v>
      </c>
      <c r="C5" s="4"/>
      <c r="D5" s="4"/>
      <c r="E5" s="4"/>
    </row>
    <row r="6" spans="1:12" ht="15" customHeight="1" x14ac:dyDescent="0.25">
      <c r="A6" s="4" t="s">
        <v>146</v>
      </c>
      <c r="B6" s="7">
        <v>3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112704</v>
      </c>
      <c r="C10" s="11">
        <f>B$23/B10</f>
        <v>1.1092862720045429</v>
      </c>
      <c r="D10" s="11">
        <f>B$24/B10</f>
        <v>1.1766840573537762</v>
      </c>
      <c r="E10" s="4"/>
    </row>
    <row r="11" spans="1:12" ht="15" customHeight="1" x14ac:dyDescent="0.25">
      <c r="A11" s="9" t="s">
        <v>1</v>
      </c>
      <c r="B11" s="10">
        <v>118601</v>
      </c>
      <c r="C11" s="11">
        <f>B$23/B11</f>
        <v>1.0541310781527979</v>
      </c>
      <c r="D11" s="11">
        <f>B$24/B11</f>
        <v>1.1181777556681647</v>
      </c>
      <c r="E11" s="4"/>
    </row>
    <row r="12" spans="1:12" ht="15" customHeight="1" x14ac:dyDescent="0.25">
      <c r="A12" s="9" t="s">
        <v>2</v>
      </c>
      <c r="B12" s="10">
        <v>117894</v>
      </c>
      <c r="C12" s="11">
        <f t="shared" ref="C12:C21" si="0">B$23/B12</f>
        <v>1.0604526099716696</v>
      </c>
      <c r="D12" s="11">
        <f t="shared" ref="D12:D21" si="1">B$24/B12</f>
        <v>1.1248833698067755</v>
      </c>
      <c r="E12" s="4"/>
    </row>
    <row r="13" spans="1:12" ht="15" customHeight="1" x14ac:dyDescent="0.25">
      <c r="A13" s="9" t="s">
        <v>3</v>
      </c>
      <c r="B13" s="10">
        <v>123297</v>
      </c>
      <c r="C13" s="11">
        <f t="shared" si="0"/>
        <v>1.0139824975465745</v>
      </c>
      <c r="D13" s="11">
        <f t="shared" si="1"/>
        <v>1.0755898359246372</v>
      </c>
      <c r="E13" s="4"/>
    </row>
    <row r="14" spans="1:12" ht="15" customHeight="1" x14ac:dyDescent="0.25">
      <c r="A14" s="9" t="s">
        <v>4</v>
      </c>
      <c r="B14" s="10">
        <v>131234</v>
      </c>
      <c r="C14" s="11">
        <f t="shared" si="0"/>
        <v>0.9526570858161757</v>
      </c>
      <c r="D14" s="11">
        <f t="shared" si="1"/>
        <v>1.0105384275416431</v>
      </c>
      <c r="E14" s="4"/>
    </row>
    <row r="15" spans="1:12" ht="15" customHeight="1" x14ac:dyDescent="0.25">
      <c r="A15" s="9" t="s">
        <v>5</v>
      </c>
      <c r="B15" s="10">
        <v>132617</v>
      </c>
      <c r="C15" s="11">
        <f t="shared" si="0"/>
        <v>0.94272227542471931</v>
      </c>
      <c r="D15" s="11">
        <f t="shared" si="1"/>
        <v>1</v>
      </c>
      <c r="E15" s="4"/>
    </row>
    <row r="16" spans="1:12" ht="15" customHeight="1" x14ac:dyDescent="0.25">
      <c r="A16" s="9" t="s">
        <v>6</v>
      </c>
      <c r="B16" s="10">
        <v>126735</v>
      </c>
      <c r="C16" s="11">
        <f t="shared" si="0"/>
        <v>0.98647571704738235</v>
      </c>
      <c r="D16" s="11">
        <f t="shared" si="1"/>
        <v>1.0464118041582831</v>
      </c>
      <c r="E16" s="4"/>
    </row>
    <row r="17" spans="1:5" ht="15" customHeight="1" x14ac:dyDescent="0.25">
      <c r="A17" s="9" t="s">
        <v>7</v>
      </c>
      <c r="B17" s="10">
        <v>131877</v>
      </c>
      <c r="C17" s="11">
        <f t="shared" si="0"/>
        <v>0.94801216284871515</v>
      </c>
      <c r="D17" s="11">
        <f t="shared" si="1"/>
        <v>1.0056112893074607</v>
      </c>
      <c r="E17" s="4"/>
    </row>
    <row r="18" spans="1:5" ht="15" customHeight="1" x14ac:dyDescent="0.25">
      <c r="A18" s="9" t="s">
        <v>8</v>
      </c>
      <c r="B18" s="10">
        <v>127471</v>
      </c>
      <c r="C18" s="11">
        <f t="shared" si="0"/>
        <v>0.98077994210447872</v>
      </c>
      <c r="D18" s="11">
        <f t="shared" si="1"/>
        <v>1.0403699665021848</v>
      </c>
      <c r="E18" s="4"/>
    </row>
    <row r="19" spans="1:5" ht="15" customHeight="1" x14ac:dyDescent="0.25">
      <c r="A19" s="9" t="s">
        <v>9</v>
      </c>
      <c r="B19" s="10">
        <v>130306</v>
      </c>
      <c r="C19" s="11">
        <f t="shared" si="0"/>
        <v>0.95944162202814909</v>
      </c>
      <c r="D19" s="11">
        <f t="shared" si="1"/>
        <v>1.0177351771982872</v>
      </c>
      <c r="E19" s="4"/>
    </row>
    <row r="20" spans="1:5" ht="15" customHeight="1" x14ac:dyDescent="0.25">
      <c r="A20" s="9" t="s">
        <v>10</v>
      </c>
      <c r="B20" s="10">
        <v>124784</v>
      </c>
      <c r="C20" s="11">
        <f t="shared" si="0"/>
        <v>1.0018992819592256</v>
      </c>
      <c r="D20" s="11">
        <f t="shared" si="1"/>
        <v>1.0627724708295936</v>
      </c>
      <c r="E20" s="4"/>
    </row>
    <row r="21" spans="1:5" ht="15" customHeight="1" x14ac:dyDescent="0.25">
      <c r="A21" s="9" t="s">
        <v>11</v>
      </c>
      <c r="B21" s="10">
        <v>122727</v>
      </c>
      <c r="C21" s="11">
        <f t="shared" si="0"/>
        <v>1.0186918933893927</v>
      </c>
      <c r="D21" s="11">
        <f t="shared" si="1"/>
        <v>1.0805853642637724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125021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132617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202</v>
      </c>
      <c r="C3" s="4"/>
      <c r="D3" s="4"/>
      <c r="E3" s="4"/>
    </row>
    <row r="4" spans="1:12" ht="15" customHeight="1" x14ac:dyDescent="0.25">
      <c r="A4" s="4" t="s">
        <v>133</v>
      </c>
      <c r="B4" s="5" t="s">
        <v>72</v>
      </c>
      <c r="C4" s="4"/>
      <c r="D4" s="4"/>
      <c r="E4" s="4"/>
    </row>
    <row r="5" spans="1:12" ht="15" customHeight="1" x14ac:dyDescent="0.25">
      <c r="A5" s="4" t="s">
        <v>145</v>
      </c>
      <c r="B5" s="3" t="s">
        <v>257</v>
      </c>
      <c r="C5" s="4"/>
      <c r="D5" s="4"/>
      <c r="E5" s="4"/>
    </row>
    <row r="6" spans="1:12" ht="15" customHeight="1" x14ac:dyDescent="0.25">
      <c r="A6" s="4" t="s">
        <v>146</v>
      </c>
      <c r="B6" s="7">
        <v>3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61709</v>
      </c>
      <c r="C10" s="11">
        <f>B$23/B10</f>
        <v>1.1276150966633716</v>
      </c>
      <c r="D10" s="11">
        <f>B$24/B10</f>
        <v>1.2489102075872238</v>
      </c>
      <c r="E10" s="4"/>
    </row>
    <row r="11" spans="1:12" ht="15" customHeight="1" x14ac:dyDescent="0.25">
      <c r="A11" s="9" t="s">
        <v>1</v>
      </c>
      <c r="B11" s="10">
        <v>66440</v>
      </c>
      <c r="C11" s="11">
        <f>B$23/B11</f>
        <v>1.0473208910295002</v>
      </c>
      <c r="D11" s="11">
        <f>B$24/B11</f>
        <v>1.1599789283564117</v>
      </c>
      <c r="E11" s="4"/>
    </row>
    <row r="12" spans="1:12" ht="15" customHeight="1" x14ac:dyDescent="0.25">
      <c r="A12" s="9" t="s">
        <v>2</v>
      </c>
      <c r="B12" s="10">
        <v>64668</v>
      </c>
      <c r="C12" s="11">
        <f t="shared" ref="C12:C21" si="0">B$23/B12</f>
        <v>1.0760190511535845</v>
      </c>
      <c r="D12" s="11">
        <f t="shared" ref="D12:D21" si="1">B$24/B12</f>
        <v>1.1917640873384054</v>
      </c>
      <c r="E12" s="4"/>
    </row>
    <row r="13" spans="1:12" ht="15" customHeight="1" x14ac:dyDescent="0.25">
      <c r="A13" s="9" t="s">
        <v>3</v>
      </c>
      <c r="B13" s="10">
        <v>67867</v>
      </c>
      <c r="C13" s="11">
        <f t="shared" si="0"/>
        <v>1.0252994828119704</v>
      </c>
      <c r="D13" s="11">
        <f t="shared" si="1"/>
        <v>1.1355887250062622</v>
      </c>
      <c r="E13" s="4"/>
    </row>
    <row r="14" spans="1:12" ht="15" customHeight="1" x14ac:dyDescent="0.25">
      <c r="A14" s="9" t="s">
        <v>4</v>
      </c>
      <c r="B14" s="10">
        <v>72260</v>
      </c>
      <c r="C14" s="11">
        <f t="shared" si="0"/>
        <v>0.96296706338223081</v>
      </c>
      <c r="D14" s="11">
        <f t="shared" si="1"/>
        <v>1.0665513423747579</v>
      </c>
      <c r="E14" s="4"/>
    </row>
    <row r="15" spans="1:12" ht="15" customHeight="1" x14ac:dyDescent="0.25">
      <c r="A15" s="9" t="s">
        <v>5</v>
      </c>
      <c r="B15" s="10">
        <v>74822</v>
      </c>
      <c r="C15" s="11">
        <f t="shared" si="0"/>
        <v>0.92999385207559271</v>
      </c>
      <c r="D15" s="11">
        <f t="shared" si="1"/>
        <v>1.0300312742241586</v>
      </c>
      <c r="E15" s="4"/>
    </row>
    <row r="16" spans="1:12" ht="15" customHeight="1" x14ac:dyDescent="0.25">
      <c r="A16" s="9" t="s">
        <v>6</v>
      </c>
      <c r="B16" s="10">
        <v>75092</v>
      </c>
      <c r="C16" s="11">
        <f t="shared" si="0"/>
        <v>0.92664997602940391</v>
      </c>
      <c r="D16" s="11">
        <f t="shared" si="1"/>
        <v>1.0263277046822565</v>
      </c>
      <c r="E16" s="4"/>
    </row>
    <row r="17" spans="1:5" ht="15" customHeight="1" x14ac:dyDescent="0.25">
      <c r="A17" s="9" t="s">
        <v>7</v>
      </c>
      <c r="B17" s="10">
        <v>77069</v>
      </c>
      <c r="C17" s="11">
        <f t="shared" si="0"/>
        <v>0.90287923808535209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71775</v>
      </c>
      <c r="C18" s="11">
        <f t="shared" si="0"/>
        <v>0.96947405085336125</v>
      </c>
      <c r="D18" s="11">
        <f t="shared" si="1"/>
        <v>1.073758272378962</v>
      </c>
      <c r="E18" s="4"/>
    </row>
    <row r="19" spans="1:5" ht="15" customHeight="1" x14ac:dyDescent="0.25">
      <c r="A19" s="9" t="s">
        <v>9</v>
      </c>
      <c r="B19" s="10">
        <v>72975</v>
      </c>
      <c r="C19" s="11">
        <f t="shared" si="0"/>
        <v>0.95353203151764299</v>
      </c>
      <c r="D19" s="11">
        <f t="shared" si="1"/>
        <v>1.0561014045906132</v>
      </c>
      <c r="E19" s="4"/>
    </row>
    <row r="20" spans="1:5" ht="15" customHeight="1" x14ac:dyDescent="0.25">
      <c r="A20" s="9" t="s">
        <v>10</v>
      </c>
      <c r="B20" s="10">
        <v>66457</v>
      </c>
      <c r="C20" s="11">
        <f t="shared" si="0"/>
        <v>1.0470529816272176</v>
      </c>
      <c r="D20" s="11">
        <f t="shared" si="1"/>
        <v>1.1596822005206373</v>
      </c>
      <c r="E20" s="4"/>
    </row>
    <row r="21" spans="1:5" ht="15" customHeight="1" x14ac:dyDescent="0.25">
      <c r="A21" s="41" t="s">
        <v>275</v>
      </c>
      <c r="B21" s="38">
        <v>63879</v>
      </c>
      <c r="C21" s="39">
        <f t="shared" si="0"/>
        <v>1.0893094757275474</v>
      </c>
      <c r="D21" s="39">
        <f t="shared" si="1"/>
        <v>1.2064841340659684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69584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77069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A26" s="13" t="s">
        <v>282</v>
      </c>
      <c r="B26" s="4"/>
      <c r="D26" s="4"/>
      <c r="E26" s="4"/>
    </row>
    <row r="27" spans="1:5" ht="15" customHeight="1" x14ac:dyDescent="0.25">
      <c r="A27" s="4"/>
      <c r="B27" s="4"/>
      <c r="C27" s="4"/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L25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203</v>
      </c>
      <c r="C3" s="4"/>
      <c r="D3" s="4"/>
      <c r="E3" s="4"/>
    </row>
    <row r="4" spans="1:12" ht="15" customHeight="1" x14ac:dyDescent="0.25">
      <c r="A4" s="4" t="s">
        <v>133</v>
      </c>
      <c r="B4" s="5" t="s">
        <v>124</v>
      </c>
      <c r="C4" s="4"/>
      <c r="D4" s="4"/>
      <c r="E4" s="4"/>
    </row>
    <row r="5" spans="1:12" ht="15" customHeight="1" x14ac:dyDescent="0.25">
      <c r="A5" s="4" t="s">
        <v>145</v>
      </c>
      <c r="B5" s="3" t="s">
        <v>249</v>
      </c>
      <c r="C5" s="4"/>
      <c r="D5" s="4"/>
      <c r="E5" s="4"/>
    </row>
    <row r="6" spans="1:12" ht="15" customHeight="1" x14ac:dyDescent="0.25">
      <c r="A6" s="4" t="s">
        <v>146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3429</v>
      </c>
      <c r="C10" s="11">
        <f>B$23/B10</f>
        <v>1.1189851268591426</v>
      </c>
      <c r="D10" s="11">
        <f>B$24/B10</f>
        <v>1.241761446485856</v>
      </c>
      <c r="E10" s="4"/>
    </row>
    <row r="11" spans="1:12" ht="15" customHeight="1" x14ac:dyDescent="0.25">
      <c r="A11" s="9" t="s">
        <v>1</v>
      </c>
      <c r="B11" s="10">
        <v>3514</v>
      </c>
      <c r="C11" s="11">
        <f>B$23/B11</f>
        <v>1.0919180421172454</v>
      </c>
      <c r="D11" s="11">
        <f>B$24/B11</f>
        <v>1.21172453044963</v>
      </c>
      <c r="E11" s="4"/>
    </row>
    <row r="12" spans="1:12" ht="15" customHeight="1" x14ac:dyDescent="0.25">
      <c r="A12" s="9" t="s">
        <v>2</v>
      </c>
      <c r="B12" s="10">
        <v>3555</v>
      </c>
      <c r="C12" s="11">
        <f t="shared" ref="C12:C21" si="0">B$23/B12</f>
        <v>1.079324894514768</v>
      </c>
      <c r="D12" s="11">
        <f t="shared" ref="D12:D21" si="1">B$24/B12</f>
        <v>1.1977496483825598</v>
      </c>
      <c r="E12" s="4"/>
    </row>
    <row r="13" spans="1:12" ht="15" customHeight="1" x14ac:dyDescent="0.25">
      <c r="A13" s="9" t="s">
        <v>3</v>
      </c>
      <c r="B13" s="10">
        <v>3673</v>
      </c>
      <c r="C13" s="11">
        <f t="shared" si="0"/>
        <v>1.0446501497413558</v>
      </c>
      <c r="D13" s="11">
        <f t="shared" si="1"/>
        <v>1.1592703512115436</v>
      </c>
      <c r="E13" s="4"/>
    </row>
    <row r="14" spans="1:12" ht="15" customHeight="1" x14ac:dyDescent="0.25">
      <c r="A14" s="9" t="s">
        <v>4</v>
      </c>
      <c r="B14" s="10">
        <v>4193</v>
      </c>
      <c r="C14" s="11">
        <f t="shared" si="0"/>
        <v>0.91509658955401862</v>
      </c>
      <c r="D14" s="11">
        <f t="shared" si="1"/>
        <v>1.0155020271881707</v>
      </c>
      <c r="E14" s="4"/>
    </row>
    <row r="15" spans="1:12" ht="15" customHeight="1" x14ac:dyDescent="0.25">
      <c r="A15" s="9" t="s">
        <v>5</v>
      </c>
      <c r="B15" s="10">
        <v>4258</v>
      </c>
      <c r="C15" s="11">
        <f t="shared" si="0"/>
        <v>0.90112728980742129</v>
      </c>
      <c r="D15" s="11">
        <f t="shared" si="1"/>
        <v>1</v>
      </c>
      <c r="E15" s="4"/>
    </row>
    <row r="16" spans="1:12" ht="15" customHeight="1" x14ac:dyDescent="0.25">
      <c r="A16" s="9" t="s">
        <v>6</v>
      </c>
      <c r="B16" s="10">
        <v>4086</v>
      </c>
      <c r="C16" s="11">
        <f t="shared" si="0"/>
        <v>0.93906020558002934</v>
      </c>
      <c r="D16" s="11">
        <f t="shared" si="1"/>
        <v>1.0420949583945178</v>
      </c>
      <c r="E16" s="4"/>
    </row>
    <row r="17" spans="1:5" ht="15" customHeight="1" x14ac:dyDescent="0.25">
      <c r="A17" s="9" t="s">
        <v>7</v>
      </c>
      <c r="B17" s="10">
        <v>4192</v>
      </c>
      <c r="C17" s="11">
        <f t="shared" si="0"/>
        <v>0.91531488549618323</v>
      </c>
      <c r="D17" s="11">
        <f t="shared" si="1"/>
        <v>1.0157442748091603</v>
      </c>
      <c r="E17" s="4"/>
    </row>
    <row r="18" spans="1:5" ht="15" customHeight="1" x14ac:dyDescent="0.25">
      <c r="A18" s="9" t="s">
        <v>8</v>
      </c>
      <c r="B18" s="10">
        <v>3918</v>
      </c>
      <c r="C18" s="11">
        <f t="shared" si="0"/>
        <v>0.97932618683001527</v>
      </c>
      <c r="D18" s="11">
        <f t="shared" si="1"/>
        <v>1.086778968861664</v>
      </c>
      <c r="E18" s="4"/>
    </row>
    <row r="19" spans="1:5" ht="15" customHeight="1" x14ac:dyDescent="0.25">
      <c r="A19" s="9" t="s">
        <v>9</v>
      </c>
      <c r="B19" s="10">
        <v>3982</v>
      </c>
      <c r="C19" s="11">
        <f t="shared" si="0"/>
        <v>0.9635861376192868</v>
      </c>
      <c r="D19" s="11">
        <f t="shared" si="1"/>
        <v>1.0693119035660472</v>
      </c>
      <c r="E19" s="4"/>
    </row>
    <row r="20" spans="1:5" ht="15" customHeight="1" x14ac:dyDescent="0.25">
      <c r="A20" s="9" t="s">
        <v>10</v>
      </c>
      <c r="B20" s="10">
        <v>3637</v>
      </c>
      <c r="C20" s="11">
        <f t="shared" si="0"/>
        <v>1.0549903766840802</v>
      </c>
      <c r="D20" s="11">
        <f t="shared" si="1"/>
        <v>1.1707451196040692</v>
      </c>
      <c r="E20" s="4"/>
    </row>
    <row r="21" spans="1:5" ht="15" customHeight="1" x14ac:dyDescent="0.25">
      <c r="A21" s="9" t="s">
        <v>11</v>
      </c>
      <c r="B21" s="10">
        <v>3612</v>
      </c>
      <c r="C21" s="11">
        <f t="shared" si="0"/>
        <v>1.0622923588039868</v>
      </c>
      <c r="D21" s="11">
        <f t="shared" si="1"/>
        <v>1.1788482834994463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3837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4258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</sheetData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L25"/>
  <sheetViews>
    <sheetView workbookViewId="0">
      <selection sqref="A1:XFD1"/>
    </sheetView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204</v>
      </c>
      <c r="C3" s="4"/>
      <c r="D3" s="4"/>
      <c r="E3" s="4"/>
    </row>
    <row r="4" spans="1:12" ht="15" customHeight="1" x14ac:dyDescent="0.25">
      <c r="A4" s="4" t="s">
        <v>133</v>
      </c>
      <c r="B4" s="5" t="s">
        <v>126</v>
      </c>
      <c r="C4" s="4"/>
      <c r="D4" s="4"/>
      <c r="E4" s="4"/>
    </row>
    <row r="5" spans="1:12" ht="15" customHeight="1" x14ac:dyDescent="0.25">
      <c r="A5" s="4" t="s">
        <v>145</v>
      </c>
      <c r="B5" s="3" t="s">
        <v>205</v>
      </c>
      <c r="C5" s="4"/>
      <c r="D5" s="4"/>
      <c r="E5" s="4"/>
    </row>
    <row r="6" spans="1:12" ht="15" customHeight="1" x14ac:dyDescent="0.25">
      <c r="A6" s="4" t="s">
        <v>146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14228</v>
      </c>
      <c r="C10" s="11">
        <f>B$23/B10</f>
        <v>1.1427466966544841</v>
      </c>
      <c r="D10" s="11">
        <f>B$24/B10</f>
        <v>1.286196232780433</v>
      </c>
      <c r="E10" s="4"/>
    </row>
    <row r="11" spans="1:12" ht="15" customHeight="1" x14ac:dyDescent="0.25">
      <c r="A11" s="9" t="s">
        <v>1</v>
      </c>
      <c r="B11" s="10">
        <v>14827</v>
      </c>
      <c r="C11" s="11">
        <f>B$23/B11</f>
        <v>1.0965805624873541</v>
      </c>
      <c r="D11" s="11">
        <f>B$24/B11</f>
        <v>1.2342348418425846</v>
      </c>
      <c r="E11" s="4"/>
    </row>
    <row r="12" spans="1:12" ht="15" customHeight="1" x14ac:dyDescent="0.25">
      <c r="A12" s="9" t="s">
        <v>2</v>
      </c>
      <c r="B12" s="10">
        <v>14892</v>
      </c>
      <c r="C12" s="11">
        <f t="shared" ref="C12:C21" si="0">B$23/B12</f>
        <v>1.0917942519473542</v>
      </c>
      <c r="D12" s="11">
        <f t="shared" ref="D12:D21" si="1">B$24/B12</f>
        <v>1.2288477034649476</v>
      </c>
      <c r="E12" s="4"/>
    </row>
    <row r="13" spans="1:12" ht="15" customHeight="1" x14ac:dyDescent="0.25">
      <c r="A13" s="9" t="s">
        <v>3</v>
      </c>
      <c r="B13" s="10">
        <v>15772</v>
      </c>
      <c r="C13" s="11">
        <f t="shared" si="0"/>
        <v>1.030877504438245</v>
      </c>
      <c r="D13" s="11">
        <f t="shared" si="1"/>
        <v>1.1602840476794318</v>
      </c>
      <c r="E13" s="4"/>
    </row>
    <row r="14" spans="1:12" ht="15" customHeight="1" x14ac:dyDescent="0.25">
      <c r="A14" s="9" t="s">
        <v>4</v>
      </c>
      <c r="B14" s="10">
        <v>17421</v>
      </c>
      <c r="C14" s="11">
        <f t="shared" si="0"/>
        <v>0.93329889214166806</v>
      </c>
      <c r="D14" s="11">
        <f t="shared" si="1"/>
        <v>1.0504563457895644</v>
      </c>
      <c r="E14" s="4"/>
    </row>
    <row r="15" spans="1:12" ht="15" customHeight="1" x14ac:dyDescent="0.25">
      <c r="A15" s="9" t="s">
        <v>5</v>
      </c>
      <c r="B15" s="10">
        <v>18068</v>
      </c>
      <c r="C15" s="11">
        <f t="shared" si="0"/>
        <v>0.89987823776843034</v>
      </c>
      <c r="D15" s="11">
        <f t="shared" si="1"/>
        <v>1.0128403807837061</v>
      </c>
      <c r="E15" s="4"/>
    </row>
    <row r="16" spans="1:12" ht="15" customHeight="1" x14ac:dyDescent="0.25">
      <c r="A16" s="9" t="s">
        <v>6</v>
      </c>
      <c r="B16" s="10">
        <v>18300</v>
      </c>
      <c r="C16" s="11">
        <f t="shared" si="0"/>
        <v>0.8884699453551913</v>
      </c>
      <c r="D16" s="11">
        <f t="shared" si="1"/>
        <v>1</v>
      </c>
      <c r="E16" s="4"/>
    </row>
    <row r="17" spans="1:5" ht="15" customHeight="1" x14ac:dyDescent="0.25">
      <c r="A17" s="9" t="s">
        <v>7</v>
      </c>
      <c r="B17" s="10">
        <v>18204</v>
      </c>
      <c r="C17" s="11">
        <f t="shared" si="0"/>
        <v>0.89315535047242367</v>
      </c>
      <c r="D17" s="11">
        <f t="shared" si="1"/>
        <v>1.0052735662491761</v>
      </c>
      <c r="E17" s="4"/>
    </row>
    <row r="18" spans="1:5" ht="15" customHeight="1" x14ac:dyDescent="0.25">
      <c r="A18" s="9" t="s">
        <v>8</v>
      </c>
      <c r="B18" s="10">
        <v>16553</v>
      </c>
      <c r="C18" s="11">
        <f t="shared" si="0"/>
        <v>0.9822388690871745</v>
      </c>
      <c r="D18" s="11">
        <f t="shared" si="1"/>
        <v>1.1055397813085241</v>
      </c>
      <c r="E18" s="4"/>
    </row>
    <row r="19" spans="1:5" ht="15" customHeight="1" x14ac:dyDescent="0.25">
      <c r="A19" s="9" t="s">
        <v>9</v>
      </c>
      <c r="B19" s="10">
        <v>16284</v>
      </c>
      <c r="C19" s="11">
        <f t="shared" si="0"/>
        <v>0.99846475067550966</v>
      </c>
      <c r="D19" s="11">
        <f t="shared" si="1"/>
        <v>1.1238025055268976</v>
      </c>
      <c r="E19" s="4"/>
    </row>
    <row r="20" spans="1:5" ht="15" customHeight="1" x14ac:dyDescent="0.25">
      <c r="A20" s="9" t="s">
        <v>10</v>
      </c>
      <c r="B20" s="10">
        <v>15356</v>
      </c>
      <c r="C20" s="11">
        <f t="shared" si="0"/>
        <v>1.0588043761396198</v>
      </c>
      <c r="D20" s="11">
        <f t="shared" si="1"/>
        <v>1.1917165928627247</v>
      </c>
      <c r="E20" s="4"/>
    </row>
    <row r="21" spans="1:5" ht="15" customHeight="1" x14ac:dyDescent="0.25">
      <c r="A21" s="9" t="s">
        <v>11</v>
      </c>
      <c r="B21" s="10">
        <v>15204</v>
      </c>
      <c r="C21" s="11">
        <f t="shared" si="0"/>
        <v>1.0693896343067615</v>
      </c>
      <c r="D21" s="11">
        <f t="shared" si="1"/>
        <v>1.2036306235201262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16259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18300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L25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206</v>
      </c>
      <c r="C3" s="4"/>
      <c r="D3" s="4"/>
      <c r="E3" s="4"/>
    </row>
    <row r="4" spans="1:12" ht="15" customHeight="1" x14ac:dyDescent="0.25">
      <c r="A4" s="4" t="s">
        <v>133</v>
      </c>
      <c r="B4" s="5" t="s">
        <v>22</v>
      </c>
      <c r="C4" s="4"/>
      <c r="D4" s="4"/>
      <c r="E4" s="4"/>
    </row>
    <row r="5" spans="1:12" ht="15" customHeight="1" x14ac:dyDescent="0.25">
      <c r="A5" s="4" t="s">
        <v>145</v>
      </c>
      <c r="B5" s="3" t="s">
        <v>207</v>
      </c>
      <c r="C5" s="4"/>
      <c r="D5" s="4"/>
      <c r="E5" s="4"/>
    </row>
    <row r="6" spans="1:12" ht="15" customHeight="1" x14ac:dyDescent="0.25">
      <c r="A6" s="4" t="s">
        <v>146</v>
      </c>
      <c r="B6" s="7">
        <v>2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27" t="s">
        <v>0</v>
      </c>
      <c r="B10" s="28">
        <v>2525</v>
      </c>
      <c r="C10" s="29">
        <f>B$23/B10</f>
        <v>1.1877227722772277</v>
      </c>
      <c r="D10" s="29">
        <f>B$24/B10</f>
        <v>1.4249504950495049</v>
      </c>
      <c r="E10" s="4"/>
    </row>
    <row r="11" spans="1:12" ht="15" customHeight="1" x14ac:dyDescent="0.25">
      <c r="A11" s="9" t="s">
        <v>1</v>
      </c>
      <c r="B11" s="10">
        <v>2730</v>
      </c>
      <c r="C11" s="11">
        <f>B$23/B11</f>
        <v>1.0985347985347986</v>
      </c>
      <c r="D11" s="11">
        <f>B$24/B11</f>
        <v>1.3179487179487179</v>
      </c>
      <c r="E11" s="4"/>
    </row>
    <row r="12" spans="1:12" ht="15" customHeight="1" x14ac:dyDescent="0.25">
      <c r="A12" s="9" t="s">
        <v>2</v>
      </c>
      <c r="B12" s="10">
        <v>2714</v>
      </c>
      <c r="C12" s="11">
        <f t="shared" ref="C12:C21" si="0">B$23/B12</f>
        <v>1.1050110537951363</v>
      </c>
      <c r="D12" s="11">
        <f t="shared" ref="D12:D21" si="1">B$24/B12</f>
        <v>1.3257184966838615</v>
      </c>
      <c r="E12" s="4"/>
    </row>
    <row r="13" spans="1:12" ht="15" customHeight="1" x14ac:dyDescent="0.25">
      <c r="A13" s="9" t="s">
        <v>3</v>
      </c>
      <c r="B13" s="10">
        <v>2204</v>
      </c>
      <c r="C13" s="11">
        <f t="shared" si="0"/>
        <v>1.3607078039927405</v>
      </c>
      <c r="D13" s="11">
        <f t="shared" si="1"/>
        <v>1.6324863883847549</v>
      </c>
      <c r="E13" s="4"/>
    </row>
    <row r="14" spans="1:12" ht="15" customHeight="1" x14ac:dyDescent="0.25">
      <c r="A14" s="9" t="s">
        <v>4</v>
      </c>
      <c r="B14" s="10">
        <v>3438</v>
      </c>
      <c r="C14" s="11">
        <f t="shared" si="0"/>
        <v>0.87230948225712623</v>
      </c>
      <c r="D14" s="11">
        <f t="shared" si="1"/>
        <v>1.0465386852821408</v>
      </c>
      <c r="E14" s="4"/>
    </row>
    <row r="15" spans="1:12" ht="15" customHeight="1" x14ac:dyDescent="0.25">
      <c r="A15" s="9" t="s">
        <v>5</v>
      </c>
      <c r="B15" s="10">
        <v>3438</v>
      </c>
      <c r="C15" s="11">
        <f t="shared" si="0"/>
        <v>0.87230948225712623</v>
      </c>
      <c r="D15" s="11">
        <f t="shared" si="1"/>
        <v>1.0465386852821408</v>
      </c>
      <c r="E15" s="4"/>
    </row>
    <row r="16" spans="1:12" ht="15" customHeight="1" x14ac:dyDescent="0.25">
      <c r="A16" s="9" t="s">
        <v>6</v>
      </c>
      <c r="B16" s="10">
        <v>3497</v>
      </c>
      <c r="C16" s="11">
        <f t="shared" si="0"/>
        <v>0.85759222190448958</v>
      </c>
      <c r="D16" s="11">
        <f t="shared" si="1"/>
        <v>1.0288818987703745</v>
      </c>
      <c r="E16" s="4"/>
    </row>
    <row r="17" spans="1:5" ht="15" customHeight="1" x14ac:dyDescent="0.25">
      <c r="A17" s="9" t="s">
        <v>7</v>
      </c>
      <c r="B17" s="10">
        <v>3598</v>
      </c>
      <c r="C17" s="11">
        <f t="shared" si="0"/>
        <v>0.83351862145636468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3412</v>
      </c>
      <c r="C18" s="11">
        <f t="shared" si="0"/>
        <v>0.87895662368112548</v>
      </c>
      <c r="D18" s="11">
        <f t="shared" si="1"/>
        <v>1.0545134818288393</v>
      </c>
      <c r="E18" s="4"/>
    </row>
    <row r="19" spans="1:5" ht="15" customHeight="1" x14ac:dyDescent="0.25">
      <c r="A19" s="9" t="s">
        <v>9</v>
      </c>
      <c r="B19" s="10">
        <v>3146</v>
      </c>
      <c r="C19" s="11">
        <f t="shared" si="0"/>
        <v>0.95327399872854424</v>
      </c>
      <c r="D19" s="11">
        <f t="shared" si="1"/>
        <v>1.1436745073108709</v>
      </c>
      <c r="E19" s="4"/>
    </row>
    <row r="20" spans="1:5" ht="15" customHeight="1" x14ac:dyDescent="0.25">
      <c r="A20" s="9" t="s">
        <v>10</v>
      </c>
      <c r="B20" s="10">
        <v>2693</v>
      </c>
      <c r="C20" s="11">
        <f t="shared" si="0"/>
        <v>1.1136279242480505</v>
      </c>
      <c r="D20" s="11">
        <f t="shared" si="1"/>
        <v>1.3360564426290382</v>
      </c>
      <c r="E20" s="4"/>
    </row>
    <row r="21" spans="1:5" ht="15" customHeight="1" x14ac:dyDescent="0.25">
      <c r="A21" s="9" t="s">
        <v>11</v>
      </c>
      <c r="B21" s="10">
        <v>2589</v>
      </c>
      <c r="C21" s="11">
        <f t="shared" si="0"/>
        <v>1.1583623020471225</v>
      </c>
      <c r="D21" s="11">
        <f t="shared" si="1"/>
        <v>1.3897257628427964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2999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3598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L25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208</v>
      </c>
      <c r="C3" s="4"/>
      <c r="D3" s="4"/>
      <c r="E3" s="4"/>
    </row>
    <row r="4" spans="1:12" ht="15" customHeight="1" x14ac:dyDescent="0.25">
      <c r="A4" s="4" t="s">
        <v>133</v>
      </c>
      <c r="B4" s="5" t="s">
        <v>24</v>
      </c>
      <c r="C4" s="4"/>
      <c r="D4" s="4"/>
      <c r="E4" s="4"/>
    </row>
    <row r="5" spans="1:12" ht="15" customHeight="1" x14ac:dyDescent="0.25">
      <c r="A5" s="4" t="s">
        <v>145</v>
      </c>
      <c r="B5" s="3" t="s">
        <v>209</v>
      </c>
      <c r="C5" s="4"/>
      <c r="D5" s="4"/>
      <c r="E5" s="4"/>
    </row>
    <row r="6" spans="1:12" ht="15" customHeight="1" x14ac:dyDescent="0.25">
      <c r="A6" s="4" t="s">
        <v>146</v>
      </c>
      <c r="B6" s="7">
        <v>2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8093</v>
      </c>
      <c r="C10" s="11">
        <f>B$23/B10</f>
        <v>1.1614975905103175</v>
      </c>
      <c r="D10" s="11">
        <f>B$24/B10</f>
        <v>1.3159520573334982</v>
      </c>
      <c r="E10" s="4"/>
    </row>
    <row r="11" spans="1:12" ht="15" customHeight="1" x14ac:dyDescent="0.25">
      <c r="A11" s="9" t="s">
        <v>1</v>
      </c>
      <c r="B11" s="10">
        <v>8435</v>
      </c>
      <c r="C11" s="11">
        <f>B$23/B11</f>
        <v>1.1144042679312389</v>
      </c>
      <c r="D11" s="11">
        <f>B$24/B11</f>
        <v>1.2625963248369887</v>
      </c>
      <c r="E11" s="4"/>
    </row>
    <row r="12" spans="1:12" ht="15" customHeight="1" x14ac:dyDescent="0.25">
      <c r="A12" s="9" t="s">
        <v>2</v>
      </c>
      <c r="B12" s="10">
        <v>8469</v>
      </c>
      <c r="C12" s="11">
        <f t="shared" ref="C12:C21" si="0">B$23/B12</f>
        <v>1.1099303341598772</v>
      </c>
      <c r="D12" s="11">
        <f t="shared" ref="D12:D21" si="1">B$24/B12</f>
        <v>1.2575274530641163</v>
      </c>
      <c r="E12" s="4"/>
    </row>
    <row r="13" spans="1:12" ht="15" customHeight="1" x14ac:dyDescent="0.25">
      <c r="A13" s="9" t="s">
        <v>3</v>
      </c>
      <c r="B13" s="10">
        <v>9017</v>
      </c>
      <c r="C13" s="11">
        <f t="shared" si="0"/>
        <v>1.0424753243872684</v>
      </c>
      <c r="D13" s="11">
        <f t="shared" si="1"/>
        <v>1.1811023622047243</v>
      </c>
      <c r="E13" s="4"/>
    </row>
    <row r="14" spans="1:12" ht="15" customHeight="1" x14ac:dyDescent="0.25">
      <c r="A14" s="9" t="s">
        <v>4</v>
      </c>
      <c r="B14" s="10">
        <v>9905</v>
      </c>
      <c r="C14" s="11">
        <f t="shared" si="0"/>
        <v>0.94901564866229182</v>
      </c>
      <c r="D14" s="11">
        <f t="shared" si="1"/>
        <v>1.0752145381120646</v>
      </c>
      <c r="E14" s="4"/>
    </row>
    <row r="15" spans="1:12" ht="15" customHeight="1" x14ac:dyDescent="0.25">
      <c r="A15" s="9" t="s">
        <v>5</v>
      </c>
      <c r="B15" s="10">
        <v>10351</v>
      </c>
      <c r="C15" s="11">
        <f t="shared" si="0"/>
        <v>0.90812481885808138</v>
      </c>
      <c r="D15" s="11">
        <f t="shared" si="1"/>
        <v>1.0288860979615495</v>
      </c>
      <c r="E15" s="4"/>
    </row>
    <row r="16" spans="1:12" ht="15" customHeight="1" x14ac:dyDescent="0.25">
      <c r="A16" s="9" t="s">
        <v>6</v>
      </c>
      <c r="B16" s="10">
        <v>10528</v>
      </c>
      <c r="C16" s="11">
        <f t="shared" si="0"/>
        <v>0.8928571428571429</v>
      </c>
      <c r="D16" s="11">
        <f t="shared" si="1"/>
        <v>1.0115881458966565</v>
      </c>
      <c r="E16" s="4"/>
    </row>
    <row r="17" spans="1:5" ht="15" customHeight="1" x14ac:dyDescent="0.25">
      <c r="A17" s="9" t="s">
        <v>7</v>
      </c>
      <c r="B17" s="10">
        <v>10650</v>
      </c>
      <c r="C17" s="11">
        <f t="shared" si="0"/>
        <v>0.88262910798122063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10237</v>
      </c>
      <c r="C18" s="11">
        <f t="shared" si="0"/>
        <v>0.91823776497020615</v>
      </c>
      <c r="D18" s="11">
        <f t="shared" si="1"/>
        <v>1.0403438507375207</v>
      </c>
      <c r="E18" s="4"/>
    </row>
    <row r="19" spans="1:5" ht="15" customHeight="1" x14ac:dyDescent="0.25">
      <c r="A19" s="9" t="s">
        <v>9</v>
      </c>
      <c r="B19" s="10">
        <v>9836</v>
      </c>
      <c r="C19" s="11">
        <f t="shared" si="0"/>
        <v>0.95567303782025215</v>
      </c>
      <c r="D19" s="11">
        <f t="shared" si="1"/>
        <v>1.0827572183814558</v>
      </c>
      <c r="E19" s="4"/>
    </row>
    <row r="20" spans="1:5" ht="15" customHeight="1" x14ac:dyDescent="0.25">
      <c r="A20" s="9" t="s">
        <v>10</v>
      </c>
      <c r="B20" s="10">
        <v>8794</v>
      </c>
      <c r="C20" s="11">
        <f t="shared" si="0"/>
        <v>1.0689106208778714</v>
      </c>
      <c r="D20" s="11">
        <f t="shared" si="1"/>
        <v>1.2110529906754606</v>
      </c>
      <c r="E20" s="4"/>
    </row>
    <row r="21" spans="1:5" ht="15" customHeight="1" x14ac:dyDescent="0.25">
      <c r="A21" s="9" t="s">
        <v>11</v>
      </c>
      <c r="B21" s="10">
        <v>8482</v>
      </c>
      <c r="C21" s="11">
        <f t="shared" si="0"/>
        <v>1.1082291912284838</v>
      </c>
      <c r="D21" s="11">
        <f t="shared" si="1"/>
        <v>1.255600094317378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9400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10650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142</v>
      </c>
      <c r="C3" s="4"/>
      <c r="D3" s="4"/>
      <c r="E3" s="4"/>
    </row>
    <row r="4" spans="1:12" ht="15" customHeight="1" x14ac:dyDescent="0.25">
      <c r="A4" s="4" t="s">
        <v>133</v>
      </c>
      <c r="B4" s="5" t="s">
        <v>101</v>
      </c>
      <c r="C4" s="4"/>
      <c r="D4" s="4"/>
      <c r="E4" s="4"/>
    </row>
    <row r="5" spans="1:12" ht="15" customHeight="1" x14ac:dyDescent="0.25">
      <c r="A5" s="4" t="s">
        <v>145</v>
      </c>
      <c r="B5" s="3" t="s">
        <v>152</v>
      </c>
      <c r="C5" s="4"/>
      <c r="D5" s="4"/>
      <c r="E5" s="4"/>
    </row>
    <row r="6" spans="1:12" ht="15" customHeight="1" x14ac:dyDescent="0.25">
      <c r="A6" s="4" t="s">
        <v>146</v>
      </c>
      <c r="B6" s="7">
        <v>5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15273</v>
      </c>
      <c r="C10" s="11">
        <f>B$23/B10</f>
        <v>1.15995547698553</v>
      </c>
      <c r="D10" s="11">
        <f>B$24/B10</f>
        <v>1.3785110980161068</v>
      </c>
      <c r="E10" s="4"/>
    </row>
    <row r="11" spans="1:12" ht="15" customHeight="1" x14ac:dyDescent="0.25">
      <c r="A11" s="9" t="s">
        <v>1</v>
      </c>
      <c r="B11" s="10">
        <v>16172</v>
      </c>
      <c r="C11" s="11">
        <f>B$23/B11</f>
        <v>1.0954736581746227</v>
      </c>
      <c r="D11" s="11">
        <f>B$24/B11</f>
        <v>1.3018797922334899</v>
      </c>
      <c r="E11" s="4"/>
    </row>
    <row r="12" spans="1:12" ht="15" customHeight="1" x14ac:dyDescent="0.25">
      <c r="A12" s="9" t="s">
        <v>2</v>
      </c>
      <c r="B12" s="10">
        <v>16080</v>
      </c>
      <c r="C12" s="11">
        <f t="shared" ref="C12:C21" si="0">B$23/B12</f>
        <v>1.1017412935323383</v>
      </c>
      <c r="D12" s="11">
        <f t="shared" ref="D12:D21" si="1">B$24/B12</f>
        <v>1.3093283582089552</v>
      </c>
      <c r="E12" s="4"/>
    </row>
    <row r="13" spans="1:12" ht="15" customHeight="1" x14ac:dyDescent="0.25">
      <c r="A13" s="9" t="s">
        <v>3</v>
      </c>
      <c r="B13" s="10">
        <v>16644</v>
      </c>
      <c r="C13" s="11">
        <f t="shared" si="0"/>
        <v>1.0644075943282865</v>
      </c>
      <c r="D13" s="11">
        <f t="shared" si="1"/>
        <v>1.264960346070656</v>
      </c>
      <c r="E13" s="4"/>
    </row>
    <row r="14" spans="1:12" ht="15" customHeight="1" x14ac:dyDescent="0.25">
      <c r="A14" s="9" t="s">
        <v>4</v>
      </c>
      <c r="B14" s="10">
        <v>18828</v>
      </c>
      <c r="C14" s="11">
        <f t="shared" si="0"/>
        <v>0.940939026981092</v>
      </c>
      <c r="D14" s="11">
        <f t="shared" si="1"/>
        <v>1.1182281708094328</v>
      </c>
      <c r="E14" s="4"/>
    </row>
    <row r="15" spans="1:12" ht="15" customHeight="1" x14ac:dyDescent="0.25">
      <c r="A15" s="9" t="s">
        <v>5</v>
      </c>
      <c r="B15" s="10">
        <v>21054</v>
      </c>
      <c r="C15" s="11">
        <f t="shared" si="0"/>
        <v>0.84145530540514868</v>
      </c>
      <c r="D15" s="11">
        <f t="shared" si="1"/>
        <v>1</v>
      </c>
      <c r="E15" s="4"/>
    </row>
    <row r="16" spans="1:12" ht="15" customHeight="1" x14ac:dyDescent="0.25">
      <c r="A16" s="9" t="s">
        <v>6</v>
      </c>
      <c r="B16" s="10">
        <v>20784</v>
      </c>
      <c r="C16" s="11">
        <f t="shared" si="0"/>
        <v>0.85238645111624323</v>
      </c>
      <c r="D16" s="11">
        <f t="shared" si="1"/>
        <v>1.0129907621247114</v>
      </c>
      <c r="E16" s="4"/>
    </row>
    <row r="17" spans="1:5" ht="15" customHeight="1" x14ac:dyDescent="0.25">
      <c r="A17" s="9" t="s">
        <v>7</v>
      </c>
      <c r="B17" s="10">
        <v>20595</v>
      </c>
      <c r="C17" s="11">
        <f t="shared" si="0"/>
        <v>0.86020878854090799</v>
      </c>
      <c r="D17" s="11">
        <f t="shared" si="1"/>
        <v>1.0222869628550619</v>
      </c>
      <c r="E17" s="4"/>
    </row>
    <row r="18" spans="1:5" ht="15" customHeight="1" x14ac:dyDescent="0.25">
      <c r="A18" s="9" t="s">
        <v>8</v>
      </c>
      <c r="B18" s="10">
        <v>17720</v>
      </c>
      <c r="C18" s="11">
        <f t="shared" si="0"/>
        <v>0.99977426636568845</v>
      </c>
      <c r="D18" s="11">
        <f t="shared" si="1"/>
        <v>1.1881489841986457</v>
      </c>
      <c r="E18" s="4"/>
    </row>
    <row r="19" spans="1:5" ht="15" customHeight="1" x14ac:dyDescent="0.25">
      <c r="A19" s="9" t="s">
        <v>9</v>
      </c>
      <c r="B19" s="10">
        <v>17370</v>
      </c>
      <c r="C19" s="11">
        <f t="shared" si="0"/>
        <v>1.0199194012665516</v>
      </c>
      <c r="D19" s="11">
        <f t="shared" si="1"/>
        <v>1.2120898100172712</v>
      </c>
      <c r="E19" s="4"/>
    </row>
    <row r="20" spans="1:5" ht="15" customHeight="1" x14ac:dyDescent="0.25">
      <c r="A20" s="9" t="s">
        <v>10</v>
      </c>
      <c r="B20" s="10">
        <v>15891</v>
      </c>
      <c r="C20" s="11">
        <f t="shared" si="0"/>
        <v>1.1148448807501101</v>
      </c>
      <c r="D20" s="11">
        <f t="shared" si="1"/>
        <v>1.324900887294695</v>
      </c>
      <c r="E20" s="4"/>
    </row>
    <row r="21" spans="1:5" ht="15" customHeight="1" x14ac:dyDescent="0.25">
      <c r="A21" s="9" t="s">
        <v>11</v>
      </c>
      <c r="B21" s="10">
        <v>16175</v>
      </c>
      <c r="C21" s="11">
        <f t="shared" si="0"/>
        <v>1.0952704791344667</v>
      </c>
      <c r="D21" s="11">
        <f t="shared" si="1"/>
        <v>1.3016383307573416</v>
      </c>
      <c r="E21" s="4"/>
    </row>
    <row r="22" spans="1:5" ht="15" customHeight="1" x14ac:dyDescent="0.25">
      <c r="A22" s="16"/>
      <c r="B22" s="16"/>
      <c r="C22" s="16"/>
      <c r="D22" s="16"/>
      <c r="E22" s="4"/>
    </row>
    <row r="23" spans="1:5" ht="15" customHeight="1" x14ac:dyDescent="0.25">
      <c r="A23" s="4" t="s">
        <v>179</v>
      </c>
      <c r="B23" s="6">
        <v>17716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21054</v>
      </c>
      <c r="C24" s="4"/>
      <c r="D24" s="4"/>
      <c r="E24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L25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210</v>
      </c>
      <c r="C3" s="4"/>
      <c r="D3" s="4"/>
      <c r="E3" s="4"/>
    </row>
    <row r="4" spans="1:12" ht="15" customHeight="1" x14ac:dyDescent="0.25">
      <c r="A4" s="4" t="s">
        <v>133</v>
      </c>
      <c r="B4" s="5" t="s">
        <v>88</v>
      </c>
      <c r="C4" s="4"/>
      <c r="D4" s="4"/>
      <c r="E4" s="4"/>
    </row>
    <row r="5" spans="1:12" ht="15" customHeight="1" x14ac:dyDescent="0.25">
      <c r="A5" s="4" t="s">
        <v>145</v>
      </c>
      <c r="B5" s="3" t="s">
        <v>211</v>
      </c>
      <c r="C5" s="4"/>
      <c r="D5" s="4"/>
      <c r="E5" s="4"/>
    </row>
    <row r="6" spans="1:12" ht="15" customHeight="1" x14ac:dyDescent="0.25">
      <c r="A6" s="4" t="s">
        <v>146</v>
      </c>
      <c r="B6" s="7">
        <v>5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9915</v>
      </c>
      <c r="C10" s="11">
        <f>B$23/B10</f>
        <v>1.2283408976298538</v>
      </c>
      <c r="D10" s="11">
        <f>B$24/B10</f>
        <v>1.6787695410993444</v>
      </c>
      <c r="E10" s="4"/>
    </row>
    <row r="11" spans="1:12" ht="15" customHeight="1" x14ac:dyDescent="0.25">
      <c r="A11" s="9" t="s">
        <v>1</v>
      </c>
      <c r="B11" s="10">
        <v>10928</v>
      </c>
      <c r="C11" s="11">
        <f>B$23/B11</f>
        <v>1.1144765739385065</v>
      </c>
      <c r="D11" s="11">
        <f>B$24/B11</f>
        <v>1.5231515373352855</v>
      </c>
      <c r="E11" s="4"/>
    </row>
    <row r="12" spans="1:12" ht="15" customHeight="1" x14ac:dyDescent="0.25">
      <c r="A12" s="9" t="s">
        <v>2</v>
      </c>
      <c r="B12" s="10">
        <v>10122</v>
      </c>
      <c r="C12" s="11">
        <f t="shared" ref="C12:C21" si="0">B$23/B12</f>
        <v>1.2032207073700849</v>
      </c>
      <c r="D12" s="11">
        <f t="shared" ref="D12:D21" si="1">B$24/B12</f>
        <v>1.6444378581308041</v>
      </c>
      <c r="E12" s="4"/>
    </row>
    <row r="13" spans="1:12" ht="15" customHeight="1" x14ac:dyDescent="0.25">
      <c r="A13" s="9" t="s">
        <v>3</v>
      </c>
      <c r="B13" s="10">
        <v>9854</v>
      </c>
      <c r="C13" s="11">
        <f t="shared" si="0"/>
        <v>1.2359447939922874</v>
      </c>
      <c r="D13" s="11">
        <f t="shared" si="1"/>
        <v>1.6891617617211285</v>
      </c>
      <c r="E13" s="4"/>
    </row>
    <row r="14" spans="1:12" ht="15" customHeight="1" x14ac:dyDescent="0.25">
      <c r="A14" s="9" t="s">
        <v>4</v>
      </c>
      <c r="B14" s="10">
        <v>12081</v>
      </c>
      <c r="C14" s="11">
        <f t="shared" si="0"/>
        <v>1.0081119112656236</v>
      </c>
      <c r="D14" s="11">
        <f t="shared" si="1"/>
        <v>1.3777832960847611</v>
      </c>
      <c r="E14" s="4"/>
    </row>
    <row r="15" spans="1:12" ht="15" customHeight="1" x14ac:dyDescent="0.25">
      <c r="A15" s="9" t="s">
        <v>5</v>
      </c>
      <c r="B15" s="10">
        <v>14098</v>
      </c>
      <c r="C15" s="11">
        <f t="shared" si="0"/>
        <v>0.86388140161725069</v>
      </c>
      <c r="D15" s="11">
        <f t="shared" si="1"/>
        <v>1.1806639239608454</v>
      </c>
      <c r="E15" s="4"/>
    </row>
    <row r="16" spans="1:12" ht="15" customHeight="1" x14ac:dyDescent="0.25">
      <c r="A16" s="9" t="s">
        <v>6</v>
      </c>
      <c r="B16" s="10">
        <v>16645</v>
      </c>
      <c r="C16" s="11">
        <f t="shared" si="0"/>
        <v>0.73169119855812559</v>
      </c>
      <c r="D16" s="11">
        <f t="shared" si="1"/>
        <v>1</v>
      </c>
      <c r="E16" s="4"/>
    </row>
    <row r="17" spans="1:5" ht="15" customHeight="1" x14ac:dyDescent="0.25">
      <c r="A17" s="9" t="s">
        <v>7</v>
      </c>
      <c r="B17" s="10">
        <v>16051</v>
      </c>
      <c r="C17" s="11">
        <f t="shared" si="0"/>
        <v>0.75876892405457608</v>
      </c>
      <c r="D17" s="11">
        <f t="shared" si="1"/>
        <v>1.0370070400598093</v>
      </c>
      <c r="E17" s="4"/>
    </row>
    <row r="18" spans="1:5" ht="15" customHeight="1" x14ac:dyDescent="0.25">
      <c r="A18" s="9" t="s">
        <v>8</v>
      </c>
      <c r="B18" s="10">
        <v>13106</v>
      </c>
      <c r="C18" s="11">
        <f t="shared" si="0"/>
        <v>0.92926903708225239</v>
      </c>
      <c r="D18" s="11">
        <f t="shared" si="1"/>
        <v>1.2700289943537311</v>
      </c>
      <c r="E18" s="4"/>
    </row>
    <row r="19" spans="1:5" ht="15" customHeight="1" x14ac:dyDescent="0.25">
      <c r="A19" s="9" t="s">
        <v>9</v>
      </c>
      <c r="B19" s="10">
        <v>12774</v>
      </c>
      <c r="C19" s="11">
        <f t="shared" si="0"/>
        <v>0.95342101142946611</v>
      </c>
      <c r="D19" s="11">
        <f t="shared" si="1"/>
        <v>1.3030374197588852</v>
      </c>
      <c r="E19" s="4"/>
    </row>
    <row r="20" spans="1:5" ht="15" customHeight="1" x14ac:dyDescent="0.25">
      <c r="A20" s="9" t="s">
        <v>10</v>
      </c>
      <c r="B20" s="10">
        <v>10029</v>
      </c>
      <c r="C20" s="11">
        <f t="shared" si="0"/>
        <v>1.2143783029215276</v>
      </c>
      <c r="D20" s="11">
        <f t="shared" si="1"/>
        <v>1.6596869079668961</v>
      </c>
      <c r="E20" s="4"/>
    </row>
    <row r="21" spans="1:5" ht="15" customHeight="1" x14ac:dyDescent="0.25">
      <c r="A21" s="9" t="s">
        <v>11</v>
      </c>
      <c r="B21" s="10">
        <v>10546</v>
      </c>
      <c r="C21" s="11">
        <f t="shared" si="0"/>
        <v>1.1548454390290157</v>
      </c>
      <c r="D21" s="11">
        <f t="shared" si="1"/>
        <v>1.5783235349895695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12179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16645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</sheetData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212</v>
      </c>
      <c r="C3" s="4"/>
      <c r="D3" s="4"/>
      <c r="E3" s="4"/>
    </row>
    <row r="4" spans="1:12" ht="15" customHeight="1" x14ac:dyDescent="0.25">
      <c r="A4" s="4" t="s">
        <v>133</v>
      </c>
      <c r="B4" s="5" t="s">
        <v>128</v>
      </c>
      <c r="C4" s="4"/>
      <c r="D4" s="4"/>
      <c r="E4" s="4"/>
    </row>
    <row r="5" spans="1:12" ht="15" customHeight="1" x14ac:dyDescent="0.25">
      <c r="A5" s="4" t="s">
        <v>145</v>
      </c>
      <c r="B5" s="3" t="s">
        <v>267</v>
      </c>
      <c r="C5" s="4"/>
      <c r="D5" s="4"/>
      <c r="E5" s="4"/>
    </row>
    <row r="6" spans="1:12" ht="15" customHeight="1" x14ac:dyDescent="0.25">
      <c r="A6" s="4" t="s">
        <v>146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6953</v>
      </c>
      <c r="C10" s="11">
        <f>B$23/B10</f>
        <v>0</v>
      </c>
      <c r="D10" s="11">
        <f>B$24/B10</f>
        <v>1.0289083848698404</v>
      </c>
      <c r="E10" s="4"/>
    </row>
    <row r="11" spans="1:12" ht="15" customHeight="1" x14ac:dyDescent="0.25">
      <c r="A11" s="9" t="s">
        <v>1</v>
      </c>
      <c r="B11" s="10">
        <v>7154</v>
      </c>
      <c r="C11" s="11">
        <f>B$23/B11</f>
        <v>0</v>
      </c>
      <c r="D11" s="11">
        <f>B$24/B11</f>
        <v>1</v>
      </c>
      <c r="E11" s="4"/>
    </row>
    <row r="12" spans="1:12" ht="15" customHeight="1" x14ac:dyDescent="0.25">
      <c r="A12" s="18" t="s">
        <v>288</v>
      </c>
      <c r="B12" s="17" t="s">
        <v>196</v>
      </c>
      <c r="C12" s="20" t="e">
        <f t="shared" ref="C12:C21" si="0">B$23/B12</f>
        <v>#VALUE!</v>
      </c>
      <c r="D12" s="20" t="e">
        <f t="shared" ref="D12:D21" si="1">B$24/B12</f>
        <v>#VALUE!</v>
      </c>
      <c r="E12" s="4"/>
    </row>
    <row r="13" spans="1:12" ht="15" customHeight="1" x14ac:dyDescent="0.25">
      <c r="A13" s="18" t="s">
        <v>289</v>
      </c>
      <c r="B13" s="17" t="s">
        <v>196</v>
      </c>
      <c r="C13" s="20" t="e">
        <f t="shared" si="0"/>
        <v>#VALUE!</v>
      </c>
      <c r="D13" s="20" t="e">
        <f t="shared" si="1"/>
        <v>#VALUE!</v>
      </c>
      <c r="E13" s="4"/>
    </row>
    <row r="14" spans="1:12" ht="15" customHeight="1" x14ac:dyDescent="0.25">
      <c r="A14" s="18" t="s">
        <v>278</v>
      </c>
      <c r="B14" s="17" t="s">
        <v>196</v>
      </c>
      <c r="C14" s="20" t="e">
        <f t="shared" si="0"/>
        <v>#VALUE!</v>
      </c>
      <c r="D14" s="20" t="e">
        <f t="shared" si="1"/>
        <v>#VALUE!</v>
      </c>
      <c r="E14" s="4"/>
    </row>
    <row r="15" spans="1:12" ht="15" customHeight="1" x14ac:dyDescent="0.25">
      <c r="A15" s="18" t="s">
        <v>279</v>
      </c>
      <c r="B15" s="17" t="s">
        <v>196</v>
      </c>
      <c r="C15" s="20" t="e">
        <f t="shared" si="0"/>
        <v>#VALUE!</v>
      </c>
      <c r="D15" s="20" t="e">
        <f t="shared" si="1"/>
        <v>#VALUE!</v>
      </c>
      <c r="E15" s="4"/>
    </row>
    <row r="16" spans="1:12" ht="15" customHeight="1" x14ac:dyDescent="0.25">
      <c r="A16" s="18" t="s">
        <v>280</v>
      </c>
      <c r="B16" s="17" t="s">
        <v>196</v>
      </c>
      <c r="C16" s="20" t="e">
        <f t="shared" si="0"/>
        <v>#VALUE!</v>
      </c>
      <c r="D16" s="20" t="e">
        <f t="shared" si="1"/>
        <v>#VALUE!</v>
      </c>
      <c r="E16" s="4"/>
    </row>
    <row r="17" spans="1:5" ht="15" customHeight="1" x14ac:dyDescent="0.25">
      <c r="A17" s="18" t="s">
        <v>281</v>
      </c>
      <c r="B17" s="17" t="s">
        <v>196</v>
      </c>
      <c r="C17" s="20" t="e">
        <f t="shared" si="0"/>
        <v>#VALUE!</v>
      </c>
      <c r="D17" s="20" t="e">
        <f t="shared" si="1"/>
        <v>#VALUE!</v>
      </c>
      <c r="E17" s="4"/>
    </row>
    <row r="18" spans="1:5" ht="15" customHeight="1" x14ac:dyDescent="0.25">
      <c r="A18" s="18" t="s">
        <v>276</v>
      </c>
      <c r="B18" s="17" t="s">
        <v>196</v>
      </c>
      <c r="C18" s="20" t="e">
        <f t="shared" si="0"/>
        <v>#VALUE!</v>
      </c>
      <c r="D18" s="20" t="e">
        <f t="shared" si="1"/>
        <v>#VALUE!</v>
      </c>
      <c r="E18" s="4"/>
    </row>
    <row r="19" spans="1:5" ht="15" customHeight="1" x14ac:dyDescent="0.25">
      <c r="A19" s="18" t="s">
        <v>277</v>
      </c>
      <c r="B19" s="17" t="s">
        <v>196</v>
      </c>
      <c r="C19" s="20" t="e">
        <f t="shared" si="0"/>
        <v>#VALUE!</v>
      </c>
      <c r="D19" s="20" t="e">
        <f t="shared" si="1"/>
        <v>#VALUE!</v>
      </c>
      <c r="E19" s="4"/>
    </row>
    <row r="20" spans="1:5" ht="15" customHeight="1" x14ac:dyDescent="0.25">
      <c r="A20" s="18" t="s">
        <v>274</v>
      </c>
      <c r="B20" s="17" t="s">
        <v>196</v>
      </c>
      <c r="C20" s="20" t="e">
        <f t="shared" si="0"/>
        <v>#VALUE!</v>
      </c>
      <c r="D20" s="20" t="e">
        <f t="shared" si="1"/>
        <v>#VALUE!</v>
      </c>
      <c r="E20" s="4"/>
    </row>
    <row r="21" spans="1:5" ht="15" customHeight="1" x14ac:dyDescent="0.25">
      <c r="A21" s="18" t="s">
        <v>275</v>
      </c>
      <c r="B21" s="17" t="s">
        <v>196</v>
      </c>
      <c r="C21" s="20" t="e">
        <f t="shared" si="0"/>
        <v>#VALUE!</v>
      </c>
      <c r="D21" s="20" t="e">
        <f t="shared" si="1"/>
        <v>#VALUE!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2" t="s">
        <v>179</v>
      </c>
      <c r="B23" s="35"/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7154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A26" s="4"/>
      <c r="B26" s="4"/>
      <c r="D26" s="4"/>
      <c r="E26" s="4"/>
    </row>
    <row r="27" spans="1:5" ht="15" customHeight="1" x14ac:dyDescent="0.25">
      <c r="A27" s="13" t="s">
        <v>273</v>
      </c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L25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213</v>
      </c>
      <c r="C3" s="4"/>
      <c r="D3" s="4"/>
      <c r="E3" s="4"/>
    </row>
    <row r="4" spans="1:12" ht="15" customHeight="1" x14ac:dyDescent="0.25">
      <c r="A4" s="4" t="s">
        <v>133</v>
      </c>
      <c r="B4" s="5" t="s">
        <v>74</v>
      </c>
      <c r="C4" s="4"/>
      <c r="D4" s="4"/>
      <c r="E4" s="4"/>
    </row>
    <row r="5" spans="1:12" ht="15" customHeight="1" x14ac:dyDescent="0.25">
      <c r="A5" s="4" t="s">
        <v>145</v>
      </c>
      <c r="B5" s="3" t="s">
        <v>254</v>
      </c>
      <c r="C5" s="4"/>
      <c r="D5" s="4"/>
      <c r="E5" s="4"/>
    </row>
    <row r="6" spans="1:12" ht="15" customHeight="1" x14ac:dyDescent="0.25">
      <c r="A6" s="4" t="s">
        <v>146</v>
      </c>
      <c r="B6" s="7">
        <v>3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25299</v>
      </c>
      <c r="C10" s="11">
        <f>B$23/B10</f>
        <v>1.1530495276493142</v>
      </c>
      <c r="D10" s="11">
        <f>B$24/B10</f>
        <v>1.3690659709869955</v>
      </c>
      <c r="E10" s="4"/>
    </row>
    <row r="11" spans="1:12" ht="15" customHeight="1" x14ac:dyDescent="0.25">
      <c r="A11" s="9" t="s">
        <v>1</v>
      </c>
      <c r="B11" s="10">
        <v>26988</v>
      </c>
      <c r="C11" s="11">
        <f>B$23/B11</f>
        <v>1.0808878019860679</v>
      </c>
      <c r="D11" s="11">
        <f>B$24/B11</f>
        <v>1.2833852082406996</v>
      </c>
      <c r="E11" s="4"/>
    </row>
    <row r="12" spans="1:12" ht="15" customHeight="1" x14ac:dyDescent="0.25">
      <c r="A12" s="9" t="s">
        <v>2</v>
      </c>
      <c r="B12" s="10">
        <v>25981</v>
      </c>
      <c r="C12" s="11">
        <f t="shared" ref="C12:C21" si="0">B$23/B12</f>
        <v>1.1227820330241329</v>
      </c>
      <c r="D12" s="11">
        <f t="shared" ref="D12:D21" si="1">B$24/B12</f>
        <v>1.3331280551172011</v>
      </c>
      <c r="E12" s="4"/>
    </row>
    <row r="13" spans="1:12" ht="15" customHeight="1" x14ac:dyDescent="0.25">
      <c r="A13" s="9" t="s">
        <v>3</v>
      </c>
      <c r="B13" s="10">
        <v>26580</v>
      </c>
      <c r="C13" s="11">
        <f t="shared" si="0"/>
        <v>1.0974793077501881</v>
      </c>
      <c r="D13" s="11">
        <f t="shared" si="1"/>
        <v>1.3030850263355906</v>
      </c>
      <c r="E13" s="4"/>
    </row>
    <row r="14" spans="1:12" ht="15" customHeight="1" x14ac:dyDescent="0.25">
      <c r="A14" s="9" t="s">
        <v>4</v>
      </c>
      <c r="B14" s="10">
        <v>29469</v>
      </c>
      <c r="C14" s="11">
        <f t="shared" si="0"/>
        <v>0.98988767857748816</v>
      </c>
      <c r="D14" s="11">
        <f t="shared" si="1"/>
        <v>1.1753367945977129</v>
      </c>
      <c r="E14" s="4"/>
    </row>
    <row r="15" spans="1:12" ht="15" customHeight="1" x14ac:dyDescent="0.25">
      <c r="A15" s="9" t="s">
        <v>5</v>
      </c>
      <c r="B15" s="10">
        <v>32043</v>
      </c>
      <c r="C15" s="11">
        <f t="shared" si="0"/>
        <v>0.91037043972162401</v>
      </c>
      <c r="D15" s="11">
        <f t="shared" si="1"/>
        <v>1.0809225103766813</v>
      </c>
      <c r="E15" s="4"/>
    </row>
    <row r="16" spans="1:12" ht="15" customHeight="1" x14ac:dyDescent="0.25">
      <c r="A16" s="9" t="s">
        <v>6</v>
      </c>
      <c r="B16" s="10">
        <v>34014</v>
      </c>
      <c r="C16" s="11">
        <f t="shared" si="0"/>
        <v>0.85761745163756098</v>
      </c>
      <c r="D16" s="11">
        <f t="shared" si="1"/>
        <v>1.0182865878755807</v>
      </c>
      <c r="E16" s="4"/>
    </row>
    <row r="17" spans="1:5" ht="15" customHeight="1" x14ac:dyDescent="0.25">
      <c r="A17" s="9" t="s">
        <v>7</v>
      </c>
      <c r="B17" s="10">
        <v>34636</v>
      </c>
      <c r="C17" s="11">
        <f t="shared" si="0"/>
        <v>0.84221619124610236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30411</v>
      </c>
      <c r="C18" s="11">
        <f t="shared" si="0"/>
        <v>0.9592252803261978</v>
      </c>
      <c r="D18" s="11">
        <f t="shared" si="1"/>
        <v>1.1389299924369471</v>
      </c>
      <c r="E18" s="4"/>
    </row>
    <row r="19" spans="1:5" ht="15" customHeight="1" x14ac:dyDescent="0.25">
      <c r="A19" s="9" t="s">
        <v>9</v>
      </c>
      <c r="B19" s="10">
        <v>30267</v>
      </c>
      <c r="C19" s="11">
        <f t="shared" si="0"/>
        <v>0.96378894505567114</v>
      </c>
      <c r="D19" s="11">
        <f t="shared" si="1"/>
        <v>1.1443486305216903</v>
      </c>
      <c r="E19" s="4"/>
    </row>
    <row r="20" spans="1:5" ht="15" customHeight="1" x14ac:dyDescent="0.25">
      <c r="A20" s="9" t="s">
        <v>10</v>
      </c>
      <c r="B20" s="10">
        <v>26984</v>
      </c>
      <c r="C20" s="11">
        <f t="shared" si="0"/>
        <v>1.0810480284613104</v>
      </c>
      <c r="D20" s="11">
        <f t="shared" si="1"/>
        <v>1.2835754521197746</v>
      </c>
      <c r="E20" s="4"/>
    </row>
    <row r="21" spans="1:5" ht="15" customHeight="1" x14ac:dyDescent="0.25">
      <c r="A21" s="9" t="s">
        <v>11</v>
      </c>
      <c r="B21" s="10">
        <v>27378</v>
      </c>
      <c r="C21" s="11">
        <f t="shared" si="0"/>
        <v>1.0654905398495143</v>
      </c>
      <c r="D21" s="11">
        <f t="shared" si="1"/>
        <v>1.2651033676674703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29171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34636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</sheetData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L25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214</v>
      </c>
      <c r="C3" s="4"/>
      <c r="D3" s="4"/>
      <c r="E3" s="4"/>
    </row>
    <row r="4" spans="1:12" ht="15" customHeight="1" x14ac:dyDescent="0.25">
      <c r="A4" s="4" t="s">
        <v>133</v>
      </c>
      <c r="B4" s="5" t="s">
        <v>23</v>
      </c>
      <c r="C4" s="4"/>
      <c r="D4" s="4"/>
      <c r="E4" s="4"/>
    </row>
    <row r="5" spans="1:12" ht="15" customHeight="1" x14ac:dyDescent="0.25">
      <c r="A5" s="4" t="s">
        <v>145</v>
      </c>
      <c r="B5" s="3" t="s">
        <v>233</v>
      </c>
      <c r="C5" s="4"/>
      <c r="D5" s="4"/>
      <c r="E5" s="4"/>
    </row>
    <row r="6" spans="1:12" ht="15" customHeight="1" x14ac:dyDescent="0.25">
      <c r="A6" s="4" t="s">
        <v>146</v>
      </c>
      <c r="B6" s="7">
        <v>2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5082</v>
      </c>
      <c r="C10" s="11">
        <f>B$23/B10</f>
        <v>1.2428177882723337</v>
      </c>
      <c r="D10" s="11">
        <f>B$24/B10</f>
        <v>1.5133805588351044</v>
      </c>
      <c r="E10" s="4"/>
    </row>
    <row r="11" spans="1:12" ht="15" customHeight="1" x14ac:dyDescent="0.25">
      <c r="A11" s="9" t="s">
        <v>1</v>
      </c>
      <c r="B11" s="10">
        <v>5390</v>
      </c>
      <c r="C11" s="11">
        <f>B$23/B11</f>
        <v>1.1717996289424861</v>
      </c>
      <c r="D11" s="11">
        <f>B$24/B11</f>
        <v>1.4269016697588126</v>
      </c>
      <c r="E11" s="4"/>
    </row>
    <row r="12" spans="1:12" ht="15" customHeight="1" x14ac:dyDescent="0.25">
      <c r="A12" s="9" t="s">
        <v>2</v>
      </c>
      <c r="B12" s="10">
        <v>5387</v>
      </c>
      <c r="C12" s="11">
        <f t="shared" ref="C12:C21" si="0">B$23/B12</f>
        <v>1.1724521997401152</v>
      </c>
      <c r="D12" s="11">
        <f t="shared" ref="D12:D21" si="1">B$24/B12</f>
        <v>1.4276963059216632</v>
      </c>
      <c r="E12" s="4"/>
    </row>
    <row r="13" spans="1:12" ht="15" customHeight="1" x14ac:dyDescent="0.25">
      <c r="A13" s="9" t="s">
        <v>3</v>
      </c>
      <c r="B13" s="10">
        <v>5584</v>
      </c>
      <c r="C13" s="11">
        <f t="shared" si="0"/>
        <v>1.1310888252148996</v>
      </c>
      <c r="D13" s="11">
        <f t="shared" si="1"/>
        <v>1.3773280802292263</v>
      </c>
      <c r="E13" s="4"/>
    </row>
    <row r="14" spans="1:12" ht="15" customHeight="1" x14ac:dyDescent="0.25">
      <c r="A14" s="9" t="s">
        <v>4</v>
      </c>
      <c r="B14" s="10">
        <v>6747</v>
      </c>
      <c r="C14" s="11">
        <f t="shared" si="0"/>
        <v>0.93611975692900551</v>
      </c>
      <c r="D14" s="11">
        <f t="shared" si="1"/>
        <v>1.1399140358677931</v>
      </c>
      <c r="E14" s="4"/>
    </row>
    <row r="15" spans="1:12" ht="15" customHeight="1" x14ac:dyDescent="0.25">
      <c r="A15" s="9" t="s">
        <v>5</v>
      </c>
      <c r="B15" s="10">
        <v>7271</v>
      </c>
      <c r="C15" s="11">
        <f t="shared" si="0"/>
        <v>0.86865630587264475</v>
      </c>
      <c r="D15" s="11">
        <f t="shared" si="1"/>
        <v>1.0577637188832347</v>
      </c>
      <c r="E15" s="4"/>
    </row>
    <row r="16" spans="1:12" ht="15" customHeight="1" x14ac:dyDescent="0.25">
      <c r="A16" s="9" t="s">
        <v>6</v>
      </c>
      <c r="B16" s="10">
        <v>7691</v>
      </c>
      <c r="C16" s="11">
        <f t="shared" si="0"/>
        <v>0.82121960733324662</v>
      </c>
      <c r="D16" s="11">
        <f t="shared" si="1"/>
        <v>1</v>
      </c>
      <c r="E16" s="4"/>
    </row>
    <row r="17" spans="1:5" ht="15" customHeight="1" x14ac:dyDescent="0.25">
      <c r="A17" s="9" t="s">
        <v>7</v>
      </c>
      <c r="B17" s="10">
        <v>7612</v>
      </c>
      <c r="C17" s="11">
        <f t="shared" si="0"/>
        <v>0.82974251182343672</v>
      </c>
      <c r="D17" s="11">
        <f t="shared" si="1"/>
        <v>1.0103783499737258</v>
      </c>
      <c r="E17" s="4"/>
    </row>
    <row r="18" spans="1:5" ht="15" customHeight="1" x14ac:dyDescent="0.25">
      <c r="A18" s="9" t="s">
        <v>8</v>
      </c>
      <c r="B18" s="10">
        <v>7069</v>
      </c>
      <c r="C18" s="11">
        <f t="shared" si="0"/>
        <v>0.89347856839722728</v>
      </c>
      <c r="D18" s="11">
        <f t="shared" si="1"/>
        <v>1.0879898146838307</v>
      </c>
      <c r="E18" s="4"/>
    </row>
    <row r="19" spans="1:5" ht="15" customHeight="1" x14ac:dyDescent="0.25">
      <c r="A19" s="9" t="s">
        <v>9</v>
      </c>
      <c r="B19" s="10">
        <v>6762</v>
      </c>
      <c r="C19" s="11">
        <f t="shared" si="0"/>
        <v>0.93404318249038742</v>
      </c>
      <c r="D19" s="11">
        <f t="shared" si="1"/>
        <v>1.137385388938184</v>
      </c>
      <c r="E19" s="4"/>
    </row>
    <row r="20" spans="1:5" ht="15" customHeight="1" x14ac:dyDescent="0.25">
      <c r="A20" s="9" t="s">
        <v>10</v>
      </c>
      <c r="B20" s="10">
        <v>5713</v>
      </c>
      <c r="C20" s="11">
        <f t="shared" si="0"/>
        <v>1.1055487484684055</v>
      </c>
      <c r="D20" s="11">
        <f t="shared" si="1"/>
        <v>1.3462279012777876</v>
      </c>
      <c r="E20" s="4"/>
    </row>
    <row r="21" spans="1:5" ht="15" customHeight="1" x14ac:dyDescent="0.25">
      <c r="A21" s="9" t="s">
        <v>11</v>
      </c>
      <c r="B21" s="10">
        <v>5489</v>
      </c>
      <c r="C21" s="11">
        <f t="shared" si="0"/>
        <v>1.1506649662962287</v>
      </c>
      <c r="D21" s="11">
        <f t="shared" si="1"/>
        <v>1.4011659683002369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6316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7691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</sheetData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215</v>
      </c>
      <c r="C3" s="4"/>
      <c r="D3" s="4"/>
      <c r="E3" s="4"/>
    </row>
    <row r="4" spans="1:12" ht="15" customHeight="1" x14ac:dyDescent="0.25">
      <c r="A4" s="4" t="s">
        <v>133</v>
      </c>
      <c r="B4" s="5" t="s">
        <v>76</v>
      </c>
      <c r="C4" s="4"/>
      <c r="D4" s="4"/>
      <c r="E4" s="4"/>
    </row>
    <row r="5" spans="1:12" ht="15" customHeight="1" x14ac:dyDescent="0.25">
      <c r="A5" s="4" t="s">
        <v>145</v>
      </c>
      <c r="B5" s="3" t="s">
        <v>218</v>
      </c>
      <c r="C5" s="4"/>
      <c r="D5" s="4"/>
      <c r="E5" s="4"/>
    </row>
    <row r="6" spans="1:12" ht="15" customHeight="1" x14ac:dyDescent="0.25">
      <c r="A6" s="4" t="s">
        <v>146</v>
      </c>
      <c r="B6" s="7">
        <v>3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18" t="s">
        <v>283</v>
      </c>
      <c r="B10" s="19" t="s">
        <v>196</v>
      </c>
      <c r="C10" s="20" t="e">
        <f t="shared" ref="C10:C17" si="0">B$23/B10</f>
        <v>#VALUE!</v>
      </c>
      <c r="D10" s="20" t="e">
        <f t="shared" ref="D10:D17" si="1">B$24/B10</f>
        <v>#VALUE!</v>
      </c>
      <c r="E10" s="4"/>
    </row>
    <row r="11" spans="1:12" ht="15" customHeight="1" x14ac:dyDescent="0.25">
      <c r="A11" s="18" t="s">
        <v>287</v>
      </c>
      <c r="B11" s="19" t="s">
        <v>196</v>
      </c>
      <c r="C11" s="20" t="e">
        <f t="shared" si="0"/>
        <v>#VALUE!</v>
      </c>
      <c r="D11" s="20" t="e">
        <f t="shared" si="1"/>
        <v>#VALUE!</v>
      </c>
      <c r="E11" s="4"/>
    </row>
    <row r="12" spans="1:12" ht="15" customHeight="1" x14ac:dyDescent="0.25">
      <c r="A12" s="18" t="s">
        <v>288</v>
      </c>
      <c r="B12" s="19" t="s">
        <v>196</v>
      </c>
      <c r="C12" s="20" t="e">
        <f t="shared" si="0"/>
        <v>#VALUE!</v>
      </c>
      <c r="D12" s="20" t="e">
        <f t="shared" si="1"/>
        <v>#VALUE!</v>
      </c>
      <c r="E12" s="4"/>
    </row>
    <row r="13" spans="1:12" ht="15" customHeight="1" x14ac:dyDescent="0.25">
      <c r="A13" s="18" t="s">
        <v>289</v>
      </c>
      <c r="B13" s="19" t="s">
        <v>196</v>
      </c>
      <c r="C13" s="20" t="e">
        <f t="shared" si="0"/>
        <v>#VALUE!</v>
      </c>
      <c r="D13" s="20" t="e">
        <f t="shared" si="1"/>
        <v>#VALUE!</v>
      </c>
      <c r="E13" s="4"/>
    </row>
    <row r="14" spans="1:12" ht="15" customHeight="1" x14ac:dyDescent="0.25">
      <c r="A14" s="18" t="s">
        <v>278</v>
      </c>
      <c r="B14" s="19" t="s">
        <v>196</v>
      </c>
      <c r="C14" s="20" t="e">
        <f t="shared" si="0"/>
        <v>#VALUE!</v>
      </c>
      <c r="D14" s="20" t="e">
        <f t="shared" si="1"/>
        <v>#VALUE!</v>
      </c>
      <c r="E14" s="4"/>
    </row>
    <row r="15" spans="1:12" ht="15" customHeight="1" x14ac:dyDescent="0.25">
      <c r="A15" s="18" t="s">
        <v>279</v>
      </c>
      <c r="B15" s="19" t="s">
        <v>196</v>
      </c>
      <c r="C15" s="20" t="e">
        <f t="shared" si="0"/>
        <v>#VALUE!</v>
      </c>
      <c r="D15" s="20" t="e">
        <f t="shared" si="1"/>
        <v>#VALUE!</v>
      </c>
      <c r="E15" s="4"/>
    </row>
    <row r="16" spans="1:12" ht="15" customHeight="1" x14ac:dyDescent="0.25">
      <c r="A16" s="18" t="s">
        <v>280</v>
      </c>
      <c r="B16" s="19" t="s">
        <v>196</v>
      </c>
      <c r="C16" s="20" t="e">
        <f t="shared" si="0"/>
        <v>#VALUE!</v>
      </c>
      <c r="D16" s="20" t="e">
        <f t="shared" si="1"/>
        <v>#VALUE!</v>
      </c>
      <c r="E16" s="4"/>
    </row>
    <row r="17" spans="1:5" ht="15" customHeight="1" x14ac:dyDescent="0.25">
      <c r="A17" s="18" t="s">
        <v>281</v>
      </c>
      <c r="B17" s="19" t="s">
        <v>196</v>
      </c>
      <c r="C17" s="20" t="e">
        <f t="shared" si="0"/>
        <v>#VALUE!</v>
      </c>
      <c r="D17" s="20" t="e">
        <f t="shared" si="1"/>
        <v>#VALUE!</v>
      </c>
      <c r="E17" s="4"/>
    </row>
    <row r="18" spans="1:5" ht="15" customHeight="1" x14ac:dyDescent="0.25">
      <c r="A18" s="18" t="s">
        <v>276</v>
      </c>
      <c r="B18" s="19" t="s">
        <v>196</v>
      </c>
      <c r="C18" s="20" t="e">
        <f t="shared" ref="C18:C21" si="2">B$23/B18</f>
        <v>#VALUE!</v>
      </c>
      <c r="D18" s="20" t="e">
        <f t="shared" ref="D18:D21" si="3">B$24/B18</f>
        <v>#VALUE!</v>
      </c>
      <c r="E18" s="4"/>
    </row>
    <row r="19" spans="1:5" ht="15" customHeight="1" x14ac:dyDescent="0.25">
      <c r="A19" s="18" t="s">
        <v>277</v>
      </c>
      <c r="B19" s="19" t="s">
        <v>196</v>
      </c>
      <c r="C19" s="20" t="e">
        <f t="shared" si="2"/>
        <v>#VALUE!</v>
      </c>
      <c r="D19" s="20" t="e">
        <f t="shared" si="3"/>
        <v>#VALUE!</v>
      </c>
      <c r="E19" s="4"/>
    </row>
    <row r="20" spans="1:5" ht="15" customHeight="1" x14ac:dyDescent="0.25">
      <c r="A20" s="18" t="s">
        <v>274</v>
      </c>
      <c r="B20" s="19" t="s">
        <v>196</v>
      </c>
      <c r="C20" s="20" t="e">
        <f t="shared" si="2"/>
        <v>#VALUE!</v>
      </c>
      <c r="D20" s="20" t="e">
        <f t="shared" si="3"/>
        <v>#VALUE!</v>
      </c>
      <c r="E20" s="4"/>
    </row>
    <row r="21" spans="1:5" ht="15" customHeight="1" x14ac:dyDescent="0.25">
      <c r="A21" s="18" t="s">
        <v>275</v>
      </c>
      <c r="B21" s="19" t="s">
        <v>196</v>
      </c>
      <c r="C21" s="20" t="e">
        <f t="shared" si="2"/>
        <v>#VALUE!</v>
      </c>
      <c r="D21" s="20" t="e">
        <f t="shared" si="3"/>
        <v>#VALUE!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/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0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A26" s="4"/>
      <c r="B26" s="4"/>
      <c r="D26" s="4"/>
      <c r="E26" s="4"/>
    </row>
    <row r="27" spans="1:5" ht="15" customHeight="1" x14ac:dyDescent="0.25">
      <c r="A27" s="13" t="s">
        <v>273</v>
      </c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L25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216</v>
      </c>
      <c r="C3" s="4"/>
      <c r="D3" s="4"/>
      <c r="E3" s="4"/>
    </row>
    <row r="4" spans="1:12" ht="15" customHeight="1" x14ac:dyDescent="0.25">
      <c r="A4" s="4" t="s">
        <v>133</v>
      </c>
      <c r="B4" s="5" t="s">
        <v>41</v>
      </c>
      <c r="C4" s="4"/>
      <c r="D4" s="4"/>
      <c r="E4" s="4"/>
    </row>
    <row r="5" spans="1:12" ht="15" customHeight="1" x14ac:dyDescent="0.25">
      <c r="A5" s="4" t="s">
        <v>145</v>
      </c>
      <c r="B5" s="3" t="s">
        <v>217</v>
      </c>
      <c r="C5" s="4"/>
      <c r="D5" s="4"/>
      <c r="E5" s="4"/>
    </row>
    <row r="6" spans="1:12" ht="15" customHeight="1" x14ac:dyDescent="0.25">
      <c r="A6" s="4" t="s">
        <v>146</v>
      </c>
      <c r="B6" s="7">
        <v>1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77622</v>
      </c>
      <c r="C10" s="11">
        <f>B$23/B10</f>
        <v>1.2735049341681481</v>
      </c>
      <c r="D10" s="11">
        <f>B$24/B10</f>
        <v>1.6190899487258767</v>
      </c>
      <c r="E10" s="4"/>
    </row>
    <row r="11" spans="1:12" ht="15" customHeight="1" x14ac:dyDescent="0.25">
      <c r="A11" s="9" t="s">
        <v>1</v>
      </c>
      <c r="B11" s="10">
        <v>81834</v>
      </c>
      <c r="C11" s="11">
        <f>B$23/B11</f>
        <v>1.2079575726470659</v>
      </c>
      <c r="D11" s="11">
        <f>B$24/B11</f>
        <v>1.5357553095290466</v>
      </c>
      <c r="E11" s="4"/>
    </row>
    <row r="12" spans="1:12" ht="15" customHeight="1" x14ac:dyDescent="0.25">
      <c r="A12" s="9" t="s">
        <v>2</v>
      </c>
      <c r="B12" s="10">
        <v>80679</v>
      </c>
      <c r="C12" s="11">
        <f t="shared" ref="C12:C21" si="0">B$23/B12</f>
        <v>1.2252506848126525</v>
      </c>
      <c r="D12" s="11">
        <f t="shared" ref="D12:D21" si="1">B$24/B12</f>
        <v>1.5577411718043108</v>
      </c>
      <c r="E12" s="4"/>
    </row>
    <row r="13" spans="1:12" ht="15" customHeight="1" x14ac:dyDescent="0.25">
      <c r="A13" s="9" t="s">
        <v>3</v>
      </c>
      <c r="B13" s="10">
        <v>90354</v>
      </c>
      <c r="C13" s="11">
        <f t="shared" si="0"/>
        <v>1.0940522832414725</v>
      </c>
      <c r="D13" s="11">
        <f t="shared" si="1"/>
        <v>1.3909400801292693</v>
      </c>
      <c r="E13" s="4"/>
    </row>
    <row r="14" spans="1:12" ht="15" customHeight="1" x14ac:dyDescent="0.25">
      <c r="A14" s="9" t="s">
        <v>4</v>
      </c>
      <c r="B14" s="10">
        <v>101404</v>
      </c>
      <c r="C14" s="11">
        <f t="shared" si="0"/>
        <v>0.97483333990769594</v>
      </c>
      <c r="D14" s="11">
        <f t="shared" si="1"/>
        <v>1.2393692556506646</v>
      </c>
      <c r="E14" s="4"/>
    </row>
    <row r="15" spans="1:12" ht="15" customHeight="1" x14ac:dyDescent="0.25">
      <c r="A15" s="9" t="s">
        <v>5</v>
      </c>
      <c r="B15" s="10">
        <v>112286</v>
      </c>
      <c r="C15" s="11">
        <f t="shared" si="0"/>
        <v>0.88035908305576827</v>
      </c>
      <c r="D15" s="11">
        <f t="shared" si="1"/>
        <v>1.1192579662647169</v>
      </c>
      <c r="E15" s="4"/>
    </row>
    <row r="16" spans="1:12" ht="15" customHeight="1" x14ac:dyDescent="0.25">
      <c r="A16" s="9" t="s">
        <v>6</v>
      </c>
      <c r="B16" s="10">
        <v>124850</v>
      </c>
      <c r="C16" s="11">
        <f t="shared" si="0"/>
        <v>0.79176611934321184</v>
      </c>
      <c r="D16" s="11">
        <f t="shared" si="1"/>
        <v>1.0066239487384863</v>
      </c>
      <c r="E16" s="4"/>
    </row>
    <row r="17" spans="1:5" ht="15" customHeight="1" x14ac:dyDescent="0.25">
      <c r="A17" s="9" t="s">
        <v>7</v>
      </c>
      <c r="B17" s="10">
        <v>125677</v>
      </c>
      <c r="C17" s="11">
        <f t="shared" si="0"/>
        <v>0.78655601263556574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106988</v>
      </c>
      <c r="C18" s="11">
        <f t="shared" si="0"/>
        <v>0.92395408830896919</v>
      </c>
      <c r="D18" s="11">
        <f t="shared" si="1"/>
        <v>1.1746831420346207</v>
      </c>
      <c r="E18" s="4"/>
    </row>
    <row r="19" spans="1:5" ht="15" customHeight="1" x14ac:dyDescent="0.25">
      <c r="A19" s="9" t="s">
        <v>9</v>
      </c>
      <c r="B19" s="10">
        <v>105454</v>
      </c>
      <c r="C19" s="11">
        <f t="shared" si="0"/>
        <v>0.93739450376467459</v>
      </c>
      <c r="D19" s="11">
        <f t="shared" si="1"/>
        <v>1.1917708195042389</v>
      </c>
      <c r="E19" s="4"/>
    </row>
    <row r="20" spans="1:5" ht="15" customHeight="1" x14ac:dyDescent="0.25">
      <c r="A20" s="9" t="s">
        <v>10</v>
      </c>
      <c r="B20" s="10">
        <v>90436</v>
      </c>
      <c r="C20" s="11">
        <f t="shared" si="0"/>
        <v>1.0930602857269229</v>
      </c>
      <c r="D20" s="11">
        <f t="shared" si="1"/>
        <v>1.3896788889380336</v>
      </c>
      <c r="E20" s="4"/>
    </row>
    <row r="21" spans="1:5" ht="15" customHeight="1" x14ac:dyDescent="0.25">
      <c r="A21" s="9" t="s">
        <v>11</v>
      </c>
      <c r="B21" s="10">
        <v>88643</v>
      </c>
      <c r="C21" s="11">
        <f t="shared" si="0"/>
        <v>1.115169838565933</v>
      </c>
      <c r="D21" s="11">
        <f t="shared" si="1"/>
        <v>1.4177882066265808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98852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125677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</sheetData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L25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219</v>
      </c>
      <c r="C3" s="4"/>
      <c r="D3" s="4"/>
      <c r="E3" s="4"/>
    </row>
    <row r="4" spans="1:12" ht="15" customHeight="1" x14ac:dyDescent="0.25">
      <c r="A4" s="4" t="s">
        <v>133</v>
      </c>
      <c r="B4" s="5" t="s">
        <v>43</v>
      </c>
      <c r="C4" s="4"/>
      <c r="D4" s="4"/>
      <c r="E4" s="4"/>
    </row>
    <row r="5" spans="1:12" ht="15" customHeight="1" x14ac:dyDescent="0.25">
      <c r="A5" s="4" t="s">
        <v>145</v>
      </c>
      <c r="B5" s="3" t="s">
        <v>248</v>
      </c>
      <c r="C5" s="4"/>
      <c r="D5" s="4"/>
      <c r="E5" s="4"/>
    </row>
    <row r="6" spans="1:12" ht="15" customHeight="1" x14ac:dyDescent="0.25">
      <c r="A6" s="4" t="s">
        <v>146</v>
      </c>
      <c r="B6" s="7">
        <v>1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15822</v>
      </c>
      <c r="C10" s="11">
        <f>B$23/B10</f>
        <v>1.2308178485652888</v>
      </c>
      <c r="D10" s="11">
        <f>B$24/B10</f>
        <v>1.5237011755783088</v>
      </c>
      <c r="E10" s="4"/>
    </row>
    <row r="11" spans="1:12" ht="15" customHeight="1" x14ac:dyDescent="0.25">
      <c r="A11" s="9" t="s">
        <v>1</v>
      </c>
      <c r="B11" s="10">
        <v>17271</v>
      </c>
      <c r="C11" s="11">
        <f>B$23/B11</f>
        <v>1.1275548607492327</v>
      </c>
      <c r="D11" s="11">
        <f>B$24/B11</f>
        <v>1.3958659023797118</v>
      </c>
      <c r="E11" s="4"/>
    </row>
    <row r="12" spans="1:12" ht="15" customHeight="1" x14ac:dyDescent="0.25">
      <c r="A12" s="9" t="s">
        <v>2</v>
      </c>
      <c r="B12" s="10">
        <v>17352</v>
      </c>
      <c r="C12" s="11">
        <f t="shared" ref="C12:C21" si="0">B$23/B12</f>
        <v>1.1222913785154449</v>
      </c>
      <c r="D12" s="11">
        <f t="shared" ref="D12:D21" si="1">B$24/B12</f>
        <v>1.3893499308437067</v>
      </c>
      <c r="E12" s="4"/>
    </row>
    <row r="13" spans="1:12" ht="15" customHeight="1" x14ac:dyDescent="0.25">
      <c r="A13" s="9" t="s">
        <v>3</v>
      </c>
      <c r="B13" s="10">
        <v>17772</v>
      </c>
      <c r="C13" s="11">
        <f t="shared" si="0"/>
        <v>1.0957686248030609</v>
      </c>
      <c r="D13" s="11">
        <f t="shared" si="1"/>
        <v>1.3565158676569886</v>
      </c>
      <c r="E13" s="4"/>
    </row>
    <row r="14" spans="1:12" ht="15" customHeight="1" x14ac:dyDescent="0.25">
      <c r="A14" s="9" t="s">
        <v>4</v>
      </c>
      <c r="B14" s="10">
        <v>19570</v>
      </c>
      <c r="C14" s="11">
        <f t="shared" si="0"/>
        <v>0.99509453244762391</v>
      </c>
      <c r="D14" s="11">
        <f t="shared" si="1"/>
        <v>1.2318855390904446</v>
      </c>
      <c r="E14" s="4"/>
    </row>
    <row r="15" spans="1:12" ht="15" customHeight="1" x14ac:dyDescent="0.25">
      <c r="A15" s="27" t="s">
        <v>5</v>
      </c>
      <c r="B15" s="28">
        <v>21516</v>
      </c>
      <c r="C15" s="29">
        <f t="shared" si="0"/>
        <v>0.90509388362149101</v>
      </c>
      <c r="D15" s="29">
        <f t="shared" si="1"/>
        <v>1.120468488566648</v>
      </c>
      <c r="E15" s="4"/>
    </row>
    <row r="16" spans="1:12" ht="15" customHeight="1" x14ac:dyDescent="0.25">
      <c r="A16" s="27" t="s">
        <v>6</v>
      </c>
      <c r="B16" s="28">
        <v>23266</v>
      </c>
      <c r="C16" s="29">
        <f t="shared" si="0"/>
        <v>0.83701538726037994</v>
      </c>
      <c r="D16" s="29">
        <f t="shared" si="1"/>
        <v>1.0361901487148628</v>
      </c>
      <c r="E16" s="4"/>
    </row>
    <row r="17" spans="1:5" ht="15" customHeight="1" x14ac:dyDescent="0.25">
      <c r="A17" s="27" t="s">
        <v>7</v>
      </c>
      <c r="B17" s="28">
        <v>24108</v>
      </c>
      <c r="C17" s="29">
        <f t="shared" si="0"/>
        <v>0.8077816492450639</v>
      </c>
      <c r="D17" s="29">
        <f t="shared" si="1"/>
        <v>1</v>
      </c>
      <c r="E17" s="4"/>
    </row>
    <row r="18" spans="1:5" ht="15" customHeight="1" x14ac:dyDescent="0.25">
      <c r="A18" s="9" t="s">
        <v>8</v>
      </c>
      <c r="B18" s="10">
        <v>21237</v>
      </c>
      <c r="C18" s="11">
        <f t="shared" si="0"/>
        <v>0.91698450816970378</v>
      </c>
      <c r="D18" s="11">
        <f t="shared" si="1"/>
        <v>1.1351885859584687</v>
      </c>
      <c r="E18" s="4"/>
    </row>
    <row r="19" spans="1:5" ht="15" customHeight="1" x14ac:dyDescent="0.25">
      <c r="A19" s="9" t="s">
        <v>9</v>
      </c>
      <c r="B19" s="10">
        <v>20586</v>
      </c>
      <c r="C19" s="11">
        <f t="shared" si="0"/>
        <v>0.94598270669386963</v>
      </c>
      <c r="D19" s="11">
        <f t="shared" si="1"/>
        <v>1.1710871466044885</v>
      </c>
      <c r="E19" s="4"/>
    </row>
    <row r="20" spans="1:5" ht="15" customHeight="1" x14ac:dyDescent="0.25">
      <c r="A20" s="9" t="s">
        <v>10</v>
      </c>
      <c r="B20" s="10">
        <v>17876</v>
      </c>
      <c r="C20" s="11">
        <f t="shared" si="0"/>
        <v>1.089393600358022</v>
      </c>
      <c r="D20" s="11">
        <f t="shared" si="1"/>
        <v>1.3486238532110091</v>
      </c>
      <c r="E20" s="4"/>
    </row>
    <row r="21" spans="1:5" ht="15" customHeight="1" x14ac:dyDescent="0.25">
      <c r="A21" s="9" t="s">
        <v>11</v>
      </c>
      <c r="B21" s="10">
        <v>17306</v>
      </c>
      <c r="C21" s="11">
        <f t="shared" si="0"/>
        <v>1.1252744712816365</v>
      </c>
      <c r="D21" s="11">
        <f t="shared" si="1"/>
        <v>1.393042875303363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19474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24108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L25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220</v>
      </c>
      <c r="C3" s="4"/>
      <c r="D3" s="4"/>
      <c r="E3" s="4"/>
    </row>
    <row r="4" spans="1:12" ht="15" customHeight="1" x14ac:dyDescent="0.25">
      <c r="A4" s="4" t="s">
        <v>133</v>
      </c>
      <c r="B4" s="5" t="s">
        <v>90</v>
      </c>
      <c r="C4" s="4"/>
      <c r="D4" s="4"/>
      <c r="E4" s="4"/>
    </row>
    <row r="5" spans="1:12" ht="15" customHeight="1" x14ac:dyDescent="0.25">
      <c r="A5" s="4" t="s">
        <v>145</v>
      </c>
      <c r="B5" s="3" t="s">
        <v>221</v>
      </c>
      <c r="C5" s="4"/>
      <c r="D5" s="4"/>
      <c r="E5" s="4"/>
    </row>
    <row r="6" spans="1:12" ht="15" customHeight="1" x14ac:dyDescent="0.25">
      <c r="A6" s="4" t="s">
        <v>146</v>
      </c>
      <c r="B6" s="7">
        <v>5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3830</v>
      </c>
      <c r="C10" s="11">
        <f>B$23/B10</f>
        <v>1.3044386422976502</v>
      </c>
      <c r="D10" s="11">
        <f>B$24/B10</f>
        <v>1.7788511749347258</v>
      </c>
      <c r="E10" s="4"/>
    </row>
    <row r="11" spans="1:12" ht="15" customHeight="1" x14ac:dyDescent="0.25">
      <c r="A11" s="9" t="s">
        <v>1</v>
      </c>
      <c r="B11" s="10">
        <v>4198</v>
      </c>
      <c r="C11" s="11">
        <f>B$23/B11</f>
        <v>1.1900905192949023</v>
      </c>
      <c r="D11" s="11">
        <f>B$24/B11</f>
        <v>1.6229156741305384</v>
      </c>
      <c r="E11" s="4"/>
    </row>
    <row r="12" spans="1:12" ht="15" customHeight="1" x14ac:dyDescent="0.25">
      <c r="A12" s="9" t="s">
        <v>2</v>
      </c>
      <c r="B12" s="10">
        <v>3679</v>
      </c>
      <c r="C12" s="11">
        <f t="shared" ref="C12:C21" si="0">B$23/B12</f>
        <v>1.3579777113346019</v>
      </c>
      <c r="D12" s="11">
        <f t="shared" ref="D12:D21" si="1">B$24/B12</f>
        <v>1.8518619189997283</v>
      </c>
      <c r="E12" s="4"/>
    </row>
    <row r="13" spans="1:12" ht="15" customHeight="1" x14ac:dyDescent="0.25">
      <c r="A13" s="9" t="s">
        <v>3</v>
      </c>
      <c r="B13" s="10">
        <v>4056</v>
      </c>
      <c r="C13" s="11">
        <f t="shared" si="0"/>
        <v>1.2317554240631163</v>
      </c>
      <c r="D13" s="11">
        <f t="shared" si="1"/>
        <v>1.6797337278106508</v>
      </c>
      <c r="E13" s="4"/>
    </row>
    <row r="14" spans="1:12" ht="15" customHeight="1" x14ac:dyDescent="0.25">
      <c r="A14" s="9" t="s">
        <v>4</v>
      </c>
      <c r="B14" s="10">
        <v>5093</v>
      </c>
      <c r="C14" s="11">
        <f t="shared" si="0"/>
        <v>0.98095425093265265</v>
      </c>
      <c r="D14" s="11">
        <f t="shared" si="1"/>
        <v>1.3377184370704889</v>
      </c>
      <c r="E14" s="4"/>
    </row>
    <row r="15" spans="1:12" ht="15" customHeight="1" x14ac:dyDescent="0.25">
      <c r="A15" s="9" t="s">
        <v>5</v>
      </c>
      <c r="B15" s="10">
        <v>6496</v>
      </c>
      <c r="C15" s="11">
        <f t="shared" si="0"/>
        <v>0.76908866995073888</v>
      </c>
      <c r="D15" s="11">
        <f t="shared" si="1"/>
        <v>1.0487992610837438</v>
      </c>
      <c r="E15" s="4"/>
    </row>
    <row r="16" spans="1:12" ht="15" customHeight="1" x14ac:dyDescent="0.25">
      <c r="A16" s="9" t="s">
        <v>6</v>
      </c>
      <c r="B16" s="10">
        <v>6813</v>
      </c>
      <c r="C16" s="11">
        <f t="shared" si="0"/>
        <v>0.7333039776897109</v>
      </c>
      <c r="D16" s="11">
        <f t="shared" si="1"/>
        <v>1</v>
      </c>
      <c r="E16" s="4"/>
    </row>
    <row r="17" spans="1:5" ht="15" customHeight="1" x14ac:dyDescent="0.25">
      <c r="A17" s="9" t="s">
        <v>7</v>
      </c>
      <c r="B17" s="10">
        <v>6322</v>
      </c>
      <c r="C17" s="11">
        <f t="shared" si="0"/>
        <v>0.79025624802277761</v>
      </c>
      <c r="D17" s="11">
        <f t="shared" si="1"/>
        <v>1.0776652957924708</v>
      </c>
      <c r="E17" s="4"/>
    </row>
    <row r="18" spans="1:5" ht="15" customHeight="1" x14ac:dyDescent="0.25">
      <c r="A18" s="9" t="s">
        <v>8</v>
      </c>
      <c r="B18" s="10">
        <v>5704</v>
      </c>
      <c r="C18" s="11">
        <f t="shared" si="0"/>
        <v>0.87587657784011219</v>
      </c>
      <c r="D18" s="11">
        <f t="shared" si="1"/>
        <v>1.1944249649368863</v>
      </c>
      <c r="E18" s="4"/>
    </row>
    <row r="19" spans="1:5" ht="15" customHeight="1" x14ac:dyDescent="0.25">
      <c r="A19" s="9" t="s">
        <v>9</v>
      </c>
      <c r="B19" s="10">
        <v>5569</v>
      </c>
      <c r="C19" s="11">
        <f t="shared" si="0"/>
        <v>0.89710899622912554</v>
      </c>
      <c r="D19" s="11">
        <f t="shared" si="1"/>
        <v>1.2233794217992457</v>
      </c>
      <c r="E19" s="4"/>
    </row>
    <row r="20" spans="1:5" ht="15" customHeight="1" x14ac:dyDescent="0.25">
      <c r="A20" s="9" t="s">
        <v>10</v>
      </c>
      <c r="B20" s="10">
        <v>4130</v>
      </c>
      <c r="C20" s="11">
        <f t="shared" si="0"/>
        <v>1.2096852300242131</v>
      </c>
      <c r="D20" s="11">
        <f t="shared" si="1"/>
        <v>1.6496368038740921</v>
      </c>
      <c r="E20" s="4"/>
    </row>
    <row r="21" spans="1:5" ht="15" customHeight="1" x14ac:dyDescent="0.25">
      <c r="A21" s="9" t="s">
        <v>11</v>
      </c>
      <c r="B21" s="10">
        <v>4061</v>
      </c>
      <c r="C21" s="11">
        <f t="shared" si="0"/>
        <v>1.2302388574242797</v>
      </c>
      <c r="D21" s="11">
        <f t="shared" si="1"/>
        <v>1.6776655996060084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4996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6813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</sheetData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L24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222</v>
      </c>
      <c r="C3" s="4"/>
      <c r="D3" s="4"/>
      <c r="E3" s="4"/>
    </row>
    <row r="4" spans="1:12" ht="15" customHeight="1" x14ac:dyDescent="0.25">
      <c r="A4" s="4" t="s">
        <v>133</v>
      </c>
      <c r="B4" s="5" t="s">
        <v>129</v>
      </c>
      <c r="C4" s="4"/>
      <c r="D4" s="4"/>
      <c r="E4" s="4"/>
    </row>
    <row r="5" spans="1:12" ht="15" customHeight="1" x14ac:dyDescent="0.25">
      <c r="A5" s="4" t="s">
        <v>145</v>
      </c>
      <c r="B5" s="3" t="s">
        <v>223</v>
      </c>
      <c r="C5" s="4"/>
      <c r="D5" s="4"/>
      <c r="E5" s="4"/>
    </row>
    <row r="6" spans="1:12" ht="15" customHeight="1" x14ac:dyDescent="0.25">
      <c r="A6" s="4" t="s">
        <v>146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6098</v>
      </c>
      <c r="C10" s="11">
        <f>B$23/B10</f>
        <v>1.2141685798622499</v>
      </c>
      <c r="D10" s="11">
        <f>B$24/B10</f>
        <v>1.3632338471630043</v>
      </c>
      <c r="E10" s="4"/>
    </row>
    <row r="11" spans="1:12" ht="15" customHeight="1" x14ac:dyDescent="0.25">
      <c r="A11" s="9" t="s">
        <v>1</v>
      </c>
      <c r="B11" s="10">
        <v>6567</v>
      </c>
      <c r="C11" s="11">
        <f>B$23/B11</f>
        <v>1.1274554591137507</v>
      </c>
      <c r="D11" s="11">
        <f>B$24/B11</f>
        <v>1.265874828688899</v>
      </c>
      <c r="E11" s="4"/>
    </row>
    <row r="12" spans="1:12" ht="15" customHeight="1" x14ac:dyDescent="0.25">
      <c r="A12" s="9" t="s">
        <v>2</v>
      </c>
      <c r="B12" s="10">
        <v>6661</v>
      </c>
      <c r="C12" s="11">
        <f t="shared" ref="C12:C21" si="0">B$23/B12</f>
        <v>1.1115448130911274</v>
      </c>
      <c r="D12" s="11">
        <f t="shared" ref="D12:D21" si="1">B$24/B12</f>
        <v>1.2480108091878097</v>
      </c>
      <c r="E12" s="4"/>
    </row>
    <row r="13" spans="1:12" ht="15" customHeight="1" x14ac:dyDescent="0.25">
      <c r="A13" s="9" t="s">
        <v>3</v>
      </c>
      <c r="B13" s="10">
        <v>7229</v>
      </c>
      <c r="C13" s="11">
        <f t="shared" si="0"/>
        <v>1.0242080509060727</v>
      </c>
      <c r="D13" s="11">
        <f t="shared" si="1"/>
        <v>1.1499515838981877</v>
      </c>
      <c r="E13" s="4"/>
    </row>
    <row r="14" spans="1:12" ht="15" customHeight="1" x14ac:dyDescent="0.25">
      <c r="A14" s="9" t="s">
        <v>4</v>
      </c>
      <c r="B14" s="10">
        <v>7955</v>
      </c>
      <c r="C14" s="11">
        <f t="shared" si="0"/>
        <v>0.93073538654934007</v>
      </c>
      <c r="D14" s="11">
        <f t="shared" si="1"/>
        <v>1.0450031426775612</v>
      </c>
      <c r="E14" s="4"/>
    </row>
    <row r="15" spans="1:12" ht="15" customHeight="1" x14ac:dyDescent="0.25">
      <c r="A15" s="9" t="s">
        <v>5</v>
      </c>
      <c r="B15" s="10">
        <v>8258</v>
      </c>
      <c r="C15" s="11">
        <f t="shared" si="0"/>
        <v>0.89658512957132475</v>
      </c>
      <c r="D15" s="11">
        <f t="shared" si="1"/>
        <v>1.0066602082828773</v>
      </c>
      <c r="E15" s="4"/>
    </row>
    <row r="16" spans="1:12" ht="15" customHeight="1" x14ac:dyDescent="0.25">
      <c r="A16" s="9" t="s">
        <v>6</v>
      </c>
      <c r="B16" s="10">
        <v>8080</v>
      </c>
      <c r="C16" s="11">
        <f t="shared" si="0"/>
        <v>0.91633663366336637</v>
      </c>
      <c r="D16" s="11">
        <f t="shared" si="1"/>
        <v>1.0288366336633663</v>
      </c>
      <c r="E16" s="4"/>
    </row>
    <row r="17" spans="1:5" ht="15" customHeight="1" x14ac:dyDescent="0.25">
      <c r="A17" s="9" t="s">
        <v>7</v>
      </c>
      <c r="B17" s="10">
        <v>8313</v>
      </c>
      <c r="C17" s="11">
        <f t="shared" si="0"/>
        <v>0.89065319379285457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7839</v>
      </c>
      <c r="C18" s="11">
        <f t="shared" si="0"/>
        <v>0.94450822809031765</v>
      </c>
      <c r="D18" s="11">
        <f t="shared" si="1"/>
        <v>1.0604668962877919</v>
      </c>
      <c r="E18" s="4"/>
    </row>
    <row r="19" spans="1:5" ht="15" customHeight="1" x14ac:dyDescent="0.25">
      <c r="A19" s="9" t="s">
        <v>9</v>
      </c>
      <c r="B19" s="10">
        <v>7932</v>
      </c>
      <c r="C19" s="11">
        <f t="shared" si="0"/>
        <v>0.93343419062027233</v>
      </c>
      <c r="D19" s="11">
        <f t="shared" si="1"/>
        <v>1.0480332829046899</v>
      </c>
      <c r="E19" s="4"/>
    </row>
    <row r="20" spans="1:5" ht="15" customHeight="1" x14ac:dyDescent="0.25">
      <c r="A20" s="9" t="s">
        <v>10</v>
      </c>
      <c r="B20" s="10">
        <v>7075</v>
      </c>
      <c r="C20" s="11">
        <f t="shared" si="0"/>
        <v>1.0465017667844523</v>
      </c>
      <c r="D20" s="11">
        <f t="shared" si="1"/>
        <v>1.1749823321554771</v>
      </c>
      <c r="E20" s="4"/>
    </row>
    <row r="21" spans="1:5" ht="15" customHeight="1" x14ac:dyDescent="0.25">
      <c r="A21" s="9" t="s">
        <v>11</v>
      </c>
      <c r="B21" s="10">
        <v>6840</v>
      </c>
      <c r="C21" s="11">
        <f t="shared" si="0"/>
        <v>1.0824561403508772</v>
      </c>
      <c r="D21" s="11">
        <f t="shared" si="1"/>
        <v>1.2153508771929824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7404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8313</v>
      </c>
      <c r="C24" s="4"/>
      <c r="D24" s="4"/>
      <c r="E24" s="4"/>
    </row>
  </sheetData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L24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224</v>
      </c>
      <c r="C3" s="4"/>
      <c r="D3" s="4"/>
      <c r="E3" s="4"/>
    </row>
    <row r="4" spans="1:12" ht="15" customHeight="1" x14ac:dyDescent="0.25">
      <c r="A4" s="4" t="s">
        <v>133</v>
      </c>
      <c r="B4" s="5" t="s">
        <v>45</v>
      </c>
      <c r="C4" s="4"/>
      <c r="D4" s="4"/>
      <c r="E4" s="4"/>
    </row>
    <row r="5" spans="1:12" ht="15" customHeight="1" x14ac:dyDescent="0.25">
      <c r="A5" s="4" t="s">
        <v>145</v>
      </c>
      <c r="B5" s="3" t="s">
        <v>255</v>
      </c>
      <c r="C5" s="4"/>
      <c r="D5" s="4"/>
      <c r="E5" s="4"/>
    </row>
    <row r="6" spans="1:12" ht="15" customHeight="1" x14ac:dyDescent="0.25">
      <c r="A6" s="4" t="s">
        <v>146</v>
      </c>
      <c r="B6" s="7">
        <v>1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24842</v>
      </c>
      <c r="C10" s="11">
        <f>B$23/B10</f>
        <v>1.2290073263022301</v>
      </c>
      <c r="D10" s="11">
        <f>B$24/B10</f>
        <v>1.6113436921342887</v>
      </c>
      <c r="E10" s="4"/>
    </row>
    <row r="11" spans="1:12" ht="15" customHeight="1" x14ac:dyDescent="0.25">
      <c r="A11" s="9" t="s">
        <v>1</v>
      </c>
      <c r="B11" s="10">
        <v>27962</v>
      </c>
      <c r="C11" s="11">
        <f>B$23/B11</f>
        <v>1.0918746870753164</v>
      </c>
      <c r="D11" s="11">
        <f>B$24/B11</f>
        <v>1.431549960660897</v>
      </c>
      <c r="E11" s="4"/>
    </row>
    <row r="12" spans="1:12" ht="15" customHeight="1" x14ac:dyDescent="0.25">
      <c r="A12" s="9" t="s">
        <v>2</v>
      </c>
      <c r="B12" s="10">
        <v>26208</v>
      </c>
      <c r="C12" s="11">
        <f t="shared" ref="C12:C21" si="0">B$23/B12</f>
        <v>1.1649496336996337</v>
      </c>
      <c r="D12" s="11">
        <f t="shared" ref="D12:D21" si="1">B$24/B12</f>
        <v>1.5273580586080586</v>
      </c>
      <c r="E12" s="4"/>
    </row>
    <row r="13" spans="1:12" ht="15" customHeight="1" x14ac:dyDescent="0.25">
      <c r="A13" s="9" t="s">
        <v>3</v>
      </c>
      <c r="B13" s="10">
        <v>25160</v>
      </c>
      <c r="C13" s="11">
        <f t="shared" si="0"/>
        <v>1.2134737678855325</v>
      </c>
      <c r="D13" s="11">
        <f t="shared" si="1"/>
        <v>1.5909777424483307</v>
      </c>
      <c r="E13" s="4"/>
    </row>
    <row r="14" spans="1:12" ht="15" customHeight="1" x14ac:dyDescent="0.25">
      <c r="A14" s="9" t="s">
        <v>4</v>
      </c>
      <c r="B14" s="10">
        <v>29460</v>
      </c>
      <c r="C14" s="11">
        <f t="shared" si="0"/>
        <v>1.0363543788187373</v>
      </c>
      <c r="D14" s="11">
        <f t="shared" si="1"/>
        <v>1.3587576374745418</v>
      </c>
      <c r="E14" s="4"/>
    </row>
    <row r="15" spans="1:12" ht="15" customHeight="1" x14ac:dyDescent="0.25">
      <c r="A15" s="9" t="s">
        <v>5</v>
      </c>
      <c r="B15" s="10">
        <v>35407</v>
      </c>
      <c r="C15" s="11">
        <f t="shared" si="0"/>
        <v>0.86228711836642469</v>
      </c>
      <c r="D15" s="11">
        <f t="shared" si="1"/>
        <v>1.1305391589233766</v>
      </c>
      <c r="E15" s="4"/>
    </row>
    <row r="16" spans="1:12" ht="15" customHeight="1" x14ac:dyDescent="0.25">
      <c r="A16" s="9" t="s">
        <v>6</v>
      </c>
      <c r="B16" s="10">
        <v>39952</v>
      </c>
      <c r="C16" s="11">
        <f t="shared" si="0"/>
        <v>0.76419203043652384</v>
      </c>
      <c r="D16" s="11">
        <f t="shared" si="1"/>
        <v>1.0019273127753303</v>
      </c>
      <c r="E16" s="4"/>
    </row>
    <row r="17" spans="1:5" ht="15" customHeight="1" x14ac:dyDescent="0.25">
      <c r="A17" s="9" t="s">
        <v>7</v>
      </c>
      <c r="B17" s="10">
        <v>40029</v>
      </c>
      <c r="C17" s="11">
        <f t="shared" si="0"/>
        <v>0.76272202653076515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33591</v>
      </c>
      <c r="C18" s="11">
        <f t="shared" si="0"/>
        <v>0.90890417076002505</v>
      </c>
      <c r="D18" s="11">
        <f t="shared" si="1"/>
        <v>1.1916584799499865</v>
      </c>
      <c r="E18" s="4"/>
    </row>
    <row r="19" spans="1:5" ht="15" customHeight="1" x14ac:dyDescent="0.25">
      <c r="A19" s="9" t="s">
        <v>9</v>
      </c>
      <c r="B19" s="10">
        <v>31771</v>
      </c>
      <c r="C19" s="11">
        <f t="shared" si="0"/>
        <v>0.9609706965471656</v>
      </c>
      <c r="D19" s="11">
        <f t="shared" si="1"/>
        <v>1.2599225708979886</v>
      </c>
      <c r="E19" s="4"/>
    </row>
    <row r="20" spans="1:5" ht="15" customHeight="1" x14ac:dyDescent="0.25">
      <c r="A20" s="9" t="s">
        <v>10</v>
      </c>
      <c r="B20" s="10">
        <v>25634</v>
      </c>
      <c r="C20" s="11">
        <f t="shared" si="0"/>
        <v>1.1910353436841694</v>
      </c>
      <c r="D20" s="11">
        <f t="shared" si="1"/>
        <v>1.5615588671295935</v>
      </c>
      <c r="E20" s="4"/>
    </row>
    <row r="21" spans="1:5" ht="15" customHeight="1" x14ac:dyDescent="0.25">
      <c r="A21" s="9" t="s">
        <v>11</v>
      </c>
      <c r="B21" s="10">
        <v>26361</v>
      </c>
      <c r="C21" s="11">
        <f t="shared" si="0"/>
        <v>1.1581882326163651</v>
      </c>
      <c r="D21" s="11">
        <f t="shared" si="1"/>
        <v>1.5184932286332082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30531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40029</v>
      </c>
      <c r="C24" s="4"/>
      <c r="D24" s="4"/>
      <c r="E24" s="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143</v>
      </c>
      <c r="C3" s="4"/>
      <c r="D3" s="4"/>
      <c r="E3" s="4"/>
    </row>
    <row r="4" spans="1:12" ht="15" customHeight="1" x14ac:dyDescent="0.25">
      <c r="A4" s="4" t="s">
        <v>133</v>
      </c>
      <c r="B4" s="5" t="s">
        <v>103</v>
      </c>
      <c r="C4" s="4"/>
      <c r="D4" s="4"/>
      <c r="E4" s="4"/>
    </row>
    <row r="5" spans="1:12" ht="15" customHeight="1" x14ac:dyDescent="0.25">
      <c r="A5" s="4" t="s">
        <v>145</v>
      </c>
      <c r="B5" s="3" t="s">
        <v>144</v>
      </c>
      <c r="C5" s="4"/>
      <c r="D5" s="4"/>
      <c r="E5" s="4"/>
    </row>
    <row r="6" spans="1:12" ht="15" customHeight="1" x14ac:dyDescent="0.25">
      <c r="A6" s="4" t="s">
        <v>146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8135</v>
      </c>
      <c r="C10" s="11">
        <f>B$23/B10</f>
        <v>1.0720344191763982</v>
      </c>
      <c r="D10" s="11">
        <f>B$24/B10</f>
        <v>1.1577135832821144</v>
      </c>
      <c r="E10" s="4"/>
    </row>
    <row r="11" spans="1:12" ht="15" customHeight="1" x14ac:dyDescent="0.25">
      <c r="A11" s="9" t="s">
        <v>1</v>
      </c>
      <c r="B11" s="10">
        <v>8340</v>
      </c>
      <c r="C11" s="11">
        <f>B$23/B11</f>
        <v>1.04568345323741</v>
      </c>
      <c r="D11" s="11">
        <f>B$24/B11</f>
        <v>1.1292565947242206</v>
      </c>
      <c r="E11" s="4"/>
    </row>
    <row r="12" spans="1:12" ht="15" customHeight="1" x14ac:dyDescent="0.25">
      <c r="A12" s="9" t="s">
        <v>2</v>
      </c>
      <c r="B12" s="10">
        <v>8223</v>
      </c>
      <c r="C12" s="11">
        <f>B$23/B12</f>
        <v>1.0605618387449836</v>
      </c>
      <c r="D12" s="11">
        <f t="shared" ref="D12:D21" si="0">B$24/B12</f>
        <v>1.1453240909643683</v>
      </c>
      <c r="E12" s="4"/>
    </row>
    <row r="13" spans="1:12" ht="15" customHeight="1" x14ac:dyDescent="0.25">
      <c r="A13" s="9" t="s">
        <v>3</v>
      </c>
      <c r="B13" s="10">
        <v>8581</v>
      </c>
      <c r="C13" s="11">
        <f t="shared" ref="C13:C21" si="1">B$23/B13</f>
        <v>1.0163151147884861</v>
      </c>
      <c r="D13" s="11">
        <f t="shared" si="0"/>
        <v>1.0975410791283067</v>
      </c>
      <c r="E13" s="4"/>
    </row>
    <row r="14" spans="1:12" ht="15" customHeight="1" x14ac:dyDescent="0.25">
      <c r="A14" s="9" t="s">
        <v>4</v>
      </c>
      <c r="B14" s="10">
        <v>8849</v>
      </c>
      <c r="C14" s="11">
        <f t="shared" si="1"/>
        <v>0.98553508871058881</v>
      </c>
      <c r="D14" s="11">
        <f t="shared" si="0"/>
        <v>1.064301050966211</v>
      </c>
      <c r="E14" s="4"/>
    </row>
    <row r="15" spans="1:12" ht="15" customHeight="1" x14ac:dyDescent="0.25">
      <c r="A15" s="9" t="s">
        <v>5</v>
      </c>
      <c r="B15" s="10">
        <v>9177</v>
      </c>
      <c r="C15" s="11">
        <f t="shared" si="1"/>
        <v>0.9503105590062112</v>
      </c>
      <c r="D15" s="11">
        <f t="shared" si="0"/>
        <v>1.0262613054375067</v>
      </c>
      <c r="E15" s="4"/>
    </row>
    <row r="16" spans="1:12" ht="15" customHeight="1" x14ac:dyDescent="0.25">
      <c r="A16" s="9" t="s">
        <v>6</v>
      </c>
      <c r="B16" s="10">
        <v>9197</v>
      </c>
      <c r="C16" s="11">
        <f t="shared" si="1"/>
        <v>0.94824399260628467</v>
      </c>
      <c r="D16" s="11">
        <f t="shared" si="0"/>
        <v>1.0240295748613679</v>
      </c>
      <c r="E16" s="4"/>
    </row>
    <row r="17" spans="1:5" ht="15" customHeight="1" x14ac:dyDescent="0.25">
      <c r="A17" s="9" t="s">
        <v>7</v>
      </c>
      <c r="B17" s="10">
        <v>9418</v>
      </c>
      <c r="C17" s="11">
        <f t="shared" si="1"/>
        <v>0.92599277978339345</v>
      </c>
      <c r="D17" s="11">
        <f t="shared" si="0"/>
        <v>1</v>
      </c>
      <c r="E17" s="4"/>
    </row>
    <row r="18" spans="1:5" ht="15" customHeight="1" x14ac:dyDescent="0.25">
      <c r="A18" s="9" t="s">
        <v>8</v>
      </c>
      <c r="B18" s="10">
        <v>8743</v>
      </c>
      <c r="C18" s="11">
        <f t="shared" si="1"/>
        <v>0.99748370124671171</v>
      </c>
      <c r="D18" s="11">
        <f t="shared" si="0"/>
        <v>1.0772046208395287</v>
      </c>
      <c r="E18" s="4"/>
    </row>
    <row r="19" spans="1:5" ht="15" customHeight="1" x14ac:dyDescent="0.25">
      <c r="A19" s="9" t="s">
        <v>9</v>
      </c>
      <c r="B19" s="10">
        <v>9298</v>
      </c>
      <c r="C19" s="11">
        <f t="shared" si="1"/>
        <v>0.93794364379436435</v>
      </c>
      <c r="D19" s="11">
        <f t="shared" si="0"/>
        <v>1.0129060012906002</v>
      </c>
      <c r="E19" s="4"/>
    </row>
    <row r="20" spans="1:5" ht="15" customHeight="1" x14ac:dyDescent="0.25">
      <c r="A20" s="9" t="s">
        <v>10</v>
      </c>
      <c r="B20" s="10">
        <v>8492</v>
      </c>
      <c r="C20" s="11">
        <f t="shared" si="1"/>
        <v>1.0269665567593029</v>
      </c>
      <c r="D20" s="11">
        <f t="shared" si="0"/>
        <v>1.1090438059349976</v>
      </c>
      <c r="E20" s="4"/>
    </row>
    <row r="21" spans="1:5" ht="15" customHeight="1" x14ac:dyDescent="0.25">
      <c r="A21" s="9" t="s">
        <v>11</v>
      </c>
      <c r="B21" s="10">
        <v>8195</v>
      </c>
      <c r="C21" s="11">
        <f t="shared" si="1"/>
        <v>1.0641854789505796</v>
      </c>
      <c r="D21" s="11">
        <f t="shared" si="0"/>
        <v>1.1492373398413667</v>
      </c>
      <c r="E21" s="4"/>
    </row>
    <row r="22" spans="1:5" ht="15" customHeight="1" x14ac:dyDescent="0.25">
      <c r="A22" s="16"/>
      <c r="B22" s="16"/>
      <c r="C22" s="16"/>
      <c r="D22" s="16"/>
      <c r="E22" s="4"/>
    </row>
    <row r="23" spans="1:5" ht="15" customHeight="1" x14ac:dyDescent="0.25">
      <c r="A23" s="4" t="s">
        <v>179</v>
      </c>
      <c r="B23" s="6">
        <v>8721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9418</v>
      </c>
      <c r="C24" s="4"/>
      <c r="D24" s="4"/>
      <c r="E24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L25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225</v>
      </c>
      <c r="C3" s="4"/>
      <c r="D3" s="4"/>
      <c r="E3" s="4"/>
    </row>
    <row r="4" spans="1:12" ht="15" customHeight="1" x14ac:dyDescent="0.25">
      <c r="A4" s="4" t="s">
        <v>133</v>
      </c>
      <c r="B4" s="5" t="s">
        <v>32</v>
      </c>
      <c r="C4" s="4"/>
      <c r="D4" s="4"/>
      <c r="E4" s="4"/>
    </row>
    <row r="5" spans="1:12" ht="15" customHeight="1" x14ac:dyDescent="0.25">
      <c r="A5" s="4" t="s">
        <v>145</v>
      </c>
      <c r="B5" s="3" t="s">
        <v>226</v>
      </c>
      <c r="C5" s="4"/>
      <c r="D5" s="4"/>
      <c r="E5" s="4"/>
    </row>
    <row r="6" spans="1:12" ht="15" customHeight="1" x14ac:dyDescent="0.25">
      <c r="A6" s="4" t="s">
        <v>146</v>
      </c>
      <c r="B6" s="7">
        <v>2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2989</v>
      </c>
      <c r="C10" s="11">
        <f>B$23/B10</f>
        <v>1.1237872198059551</v>
      </c>
      <c r="D10" s="11">
        <f>B$24/B10</f>
        <v>1.3395784543325526</v>
      </c>
      <c r="E10" s="4"/>
    </row>
    <row r="11" spans="1:12" ht="15" customHeight="1" x14ac:dyDescent="0.25">
      <c r="A11" s="9" t="s">
        <v>1</v>
      </c>
      <c r="B11" s="10">
        <v>2948</v>
      </c>
      <c r="C11" s="11">
        <f>B$23/B11</f>
        <v>1.139416553595658</v>
      </c>
      <c r="D11" s="11">
        <f>B$24/B11</f>
        <v>1.3582089552238805</v>
      </c>
      <c r="E11" s="4"/>
    </row>
    <row r="12" spans="1:12" ht="15" customHeight="1" x14ac:dyDescent="0.25">
      <c r="A12" s="9" t="s">
        <v>2</v>
      </c>
      <c r="B12" s="10">
        <v>2982</v>
      </c>
      <c r="C12" s="11">
        <f t="shared" ref="C12:C21" si="0">B$23/B12</f>
        <v>1.1264252179745138</v>
      </c>
      <c r="D12" s="11">
        <f t="shared" ref="D12:D21" si="1">B$24/B12</f>
        <v>1.3427230046948357</v>
      </c>
      <c r="E12" s="4"/>
    </row>
    <row r="13" spans="1:12" ht="15" customHeight="1" x14ac:dyDescent="0.25">
      <c r="A13" s="9" t="s">
        <v>3</v>
      </c>
      <c r="B13" s="10">
        <v>3064</v>
      </c>
      <c r="C13" s="11">
        <f t="shared" si="0"/>
        <v>1.0962793733681462</v>
      </c>
      <c r="D13" s="11">
        <f t="shared" si="1"/>
        <v>1.3067885117493472</v>
      </c>
      <c r="E13" s="4"/>
    </row>
    <row r="14" spans="1:12" ht="15" customHeight="1" x14ac:dyDescent="0.25">
      <c r="A14" s="9" t="s">
        <v>4</v>
      </c>
      <c r="B14" s="10">
        <v>3473</v>
      </c>
      <c r="C14" s="11">
        <f t="shared" si="0"/>
        <v>0.96717535272099053</v>
      </c>
      <c r="D14" s="11">
        <f t="shared" si="1"/>
        <v>1.152893751799597</v>
      </c>
      <c r="E14" s="4"/>
    </row>
    <row r="15" spans="1:12" ht="15" customHeight="1" x14ac:dyDescent="0.25">
      <c r="A15" s="9" t="s">
        <v>5</v>
      </c>
      <c r="B15" s="10">
        <v>3767</v>
      </c>
      <c r="C15" s="11">
        <f t="shared" si="0"/>
        <v>0.89169100079638974</v>
      </c>
      <c r="D15" s="11">
        <f t="shared" si="1"/>
        <v>1.0629147863020971</v>
      </c>
      <c r="E15" s="4"/>
    </row>
    <row r="16" spans="1:12" ht="15" customHeight="1" x14ac:dyDescent="0.25">
      <c r="A16" s="9" t="s">
        <v>6</v>
      </c>
      <c r="B16" s="10">
        <v>3955</v>
      </c>
      <c r="C16" s="11">
        <f t="shared" si="0"/>
        <v>0.84930467762326167</v>
      </c>
      <c r="D16" s="11">
        <f t="shared" si="1"/>
        <v>1.0123893805309734</v>
      </c>
      <c r="E16" s="4"/>
    </row>
    <row r="17" spans="1:5" ht="15" customHeight="1" x14ac:dyDescent="0.25">
      <c r="A17" s="9" t="s">
        <v>7</v>
      </c>
      <c r="B17" s="10">
        <v>4004</v>
      </c>
      <c r="C17" s="11">
        <f t="shared" si="0"/>
        <v>0.8389110889110889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3584</v>
      </c>
      <c r="C18" s="11">
        <f t="shared" si="0"/>
        <v>0.9372209821428571</v>
      </c>
      <c r="D18" s="11">
        <f t="shared" si="1"/>
        <v>1.1171875</v>
      </c>
      <c r="E18" s="4"/>
    </row>
    <row r="19" spans="1:5" ht="15" customHeight="1" x14ac:dyDescent="0.25">
      <c r="A19" s="9" t="s">
        <v>9</v>
      </c>
      <c r="B19" s="10">
        <v>3463</v>
      </c>
      <c r="C19" s="11">
        <f t="shared" si="0"/>
        <v>0.96996823563384349</v>
      </c>
      <c r="D19" s="11">
        <f t="shared" si="1"/>
        <v>1.1562229280970258</v>
      </c>
      <c r="E19" s="4"/>
    </row>
    <row r="20" spans="1:5" ht="15" customHeight="1" x14ac:dyDescent="0.25">
      <c r="A20" s="9" t="s">
        <v>10</v>
      </c>
      <c r="B20" s="10">
        <v>3024</v>
      </c>
      <c r="C20" s="11">
        <f t="shared" si="0"/>
        <v>1.1107804232804233</v>
      </c>
      <c r="D20" s="11">
        <f t="shared" si="1"/>
        <v>1.3240740740740742</v>
      </c>
      <c r="E20" s="4"/>
    </row>
    <row r="21" spans="1:5" ht="15" customHeight="1" x14ac:dyDescent="0.25">
      <c r="A21" s="9" t="s">
        <v>11</v>
      </c>
      <c r="B21" s="10">
        <v>3049</v>
      </c>
      <c r="C21" s="11">
        <f t="shared" si="0"/>
        <v>1.1016726795670713</v>
      </c>
      <c r="D21" s="11">
        <f t="shared" si="1"/>
        <v>1.3132174483437193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3359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4004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</sheetData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227</v>
      </c>
      <c r="C3" s="4"/>
      <c r="D3" s="4"/>
      <c r="E3" s="4"/>
    </row>
    <row r="4" spans="1:12" ht="15" customHeight="1" x14ac:dyDescent="0.25">
      <c r="A4" s="4" t="s">
        <v>133</v>
      </c>
      <c r="B4" s="5" t="s">
        <v>131</v>
      </c>
      <c r="C4" s="4"/>
      <c r="D4" s="4"/>
      <c r="E4" s="4"/>
    </row>
    <row r="5" spans="1:12" ht="15" customHeight="1" x14ac:dyDescent="0.25">
      <c r="A5" s="4" t="s">
        <v>145</v>
      </c>
      <c r="B5" s="3" t="s">
        <v>228</v>
      </c>
      <c r="C5" s="4"/>
      <c r="D5" s="4"/>
      <c r="E5" s="4"/>
    </row>
    <row r="6" spans="1:12" ht="15" customHeight="1" x14ac:dyDescent="0.25">
      <c r="A6" s="4" t="s">
        <v>146</v>
      </c>
      <c r="B6" s="7">
        <v>4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41" t="s">
        <v>283</v>
      </c>
      <c r="B10" s="38">
        <v>9439</v>
      </c>
      <c r="C10" s="39">
        <f>B$23/B10</f>
        <v>1.1434473990888865</v>
      </c>
      <c r="D10" s="39">
        <f>B$24/B10</f>
        <v>1.2535226189214959</v>
      </c>
      <c r="E10" s="4"/>
    </row>
    <row r="11" spans="1:12" ht="15" customHeight="1" x14ac:dyDescent="0.25">
      <c r="A11" s="9" t="s">
        <v>1</v>
      </c>
      <c r="B11" s="10">
        <v>10337</v>
      </c>
      <c r="C11" s="11">
        <f>B$23/B11</f>
        <v>1.0441133791235369</v>
      </c>
      <c r="D11" s="11">
        <f>B$24/B11</f>
        <v>1.1446261004159815</v>
      </c>
      <c r="E11" s="4"/>
    </row>
    <row r="12" spans="1:12" ht="15" customHeight="1" x14ac:dyDescent="0.25">
      <c r="A12" s="9" t="s">
        <v>2</v>
      </c>
      <c r="B12" s="10">
        <v>10202</v>
      </c>
      <c r="C12" s="11">
        <f t="shared" ref="C12:C21" si="0">B$23/B12</f>
        <v>1.0579298176828074</v>
      </c>
      <c r="D12" s="11">
        <f t="shared" ref="D12:D21" si="1">B$24/B12</f>
        <v>1.1597725936090963</v>
      </c>
      <c r="E12" s="4"/>
    </row>
    <row r="13" spans="1:12" ht="15" customHeight="1" x14ac:dyDescent="0.25">
      <c r="A13" s="9" t="s">
        <v>3</v>
      </c>
      <c r="B13" s="10">
        <v>10789</v>
      </c>
      <c r="C13" s="11">
        <f t="shared" si="0"/>
        <v>1.0003707479840578</v>
      </c>
      <c r="D13" s="11">
        <f t="shared" si="1"/>
        <v>1.096672536843081</v>
      </c>
      <c r="E13" s="4"/>
    </row>
    <row r="14" spans="1:12" ht="15" customHeight="1" x14ac:dyDescent="0.25">
      <c r="A14" s="9" t="s">
        <v>4</v>
      </c>
      <c r="B14" s="10">
        <v>11701</v>
      </c>
      <c r="C14" s="11">
        <f t="shared" si="0"/>
        <v>0.92239979488932566</v>
      </c>
      <c r="D14" s="11">
        <f t="shared" si="1"/>
        <v>1.0111956243056148</v>
      </c>
      <c r="E14" s="4"/>
    </row>
    <row r="15" spans="1:12" ht="15" customHeight="1" x14ac:dyDescent="0.25">
      <c r="A15" s="9" t="s">
        <v>5</v>
      </c>
      <c r="B15" s="10">
        <v>11832</v>
      </c>
      <c r="C15" s="11">
        <f t="shared" si="0"/>
        <v>0.9121872887085869</v>
      </c>
      <c r="D15" s="11">
        <f t="shared" si="1"/>
        <v>1</v>
      </c>
      <c r="E15" s="4"/>
    </row>
    <row r="16" spans="1:12" ht="15" customHeight="1" x14ac:dyDescent="0.25">
      <c r="A16" s="9" t="s">
        <v>6</v>
      </c>
      <c r="B16" s="10">
        <v>11060</v>
      </c>
      <c r="C16" s="11">
        <f t="shared" si="0"/>
        <v>0.97585895117540689</v>
      </c>
      <c r="D16" s="11">
        <f t="shared" si="1"/>
        <v>1.0698010849909585</v>
      </c>
      <c r="E16" s="4"/>
    </row>
    <row r="17" spans="1:5" ht="15" customHeight="1" x14ac:dyDescent="0.25">
      <c r="A17" s="9" t="s">
        <v>7</v>
      </c>
      <c r="B17" s="10">
        <v>11379</v>
      </c>
      <c r="C17" s="11">
        <f t="shared" si="0"/>
        <v>0.94850162580191577</v>
      </c>
      <c r="D17" s="11">
        <f t="shared" si="1"/>
        <v>1.0398101766411811</v>
      </c>
      <c r="E17" s="4"/>
    </row>
    <row r="18" spans="1:5" ht="15" customHeight="1" x14ac:dyDescent="0.25">
      <c r="A18" s="9" t="s">
        <v>8</v>
      </c>
      <c r="B18" s="10">
        <v>10874</v>
      </c>
      <c r="C18" s="11">
        <f t="shared" si="0"/>
        <v>0.99255103917601617</v>
      </c>
      <c r="D18" s="11">
        <f t="shared" si="1"/>
        <v>1.0881000551774875</v>
      </c>
      <c r="E18" s="4"/>
    </row>
    <row r="19" spans="1:5" ht="15" customHeight="1" x14ac:dyDescent="0.25">
      <c r="A19" s="9" t="s">
        <v>9</v>
      </c>
      <c r="B19" s="10">
        <v>11162</v>
      </c>
      <c r="C19" s="11">
        <f t="shared" si="0"/>
        <v>0.96694140834975806</v>
      </c>
      <c r="D19" s="11">
        <f t="shared" si="1"/>
        <v>1.0600250851101953</v>
      </c>
      <c r="E19" s="4"/>
    </row>
    <row r="20" spans="1:5" ht="15" customHeight="1" x14ac:dyDescent="0.25">
      <c r="A20" s="9" t="s">
        <v>10</v>
      </c>
      <c r="B20" s="10">
        <v>10535</v>
      </c>
      <c r="C20" s="11">
        <f t="shared" si="0"/>
        <v>1.0244897959183674</v>
      </c>
      <c r="D20" s="11">
        <f t="shared" si="1"/>
        <v>1.1231134314190792</v>
      </c>
      <c r="E20" s="4"/>
    </row>
    <row r="21" spans="1:5" ht="15" customHeight="1" x14ac:dyDescent="0.25">
      <c r="A21" s="9" t="s">
        <v>11</v>
      </c>
      <c r="B21" s="10">
        <v>10209</v>
      </c>
      <c r="C21" s="11">
        <f t="shared" si="0"/>
        <v>1.0572044274659613</v>
      </c>
      <c r="D21" s="11">
        <f t="shared" si="1"/>
        <v>1.1589773729062591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10793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11832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A26" s="13" t="s">
        <v>282</v>
      </c>
      <c r="B26" s="4"/>
      <c r="D26" s="4"/>
      <c r="E26" s="4"/>
    </row>
    <row r="27" spans="1:5" ht="15" customHeight="1" x14ac:dyDescent="0.25">
      <c r="A27" s="4"/>
      <c r="B27" s="4"/>
      <c r="C27" s="4"/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227</v>
      </c>
      <c r="C3" s="4"/>
      <c r="D3" s="4"/>
      <c r="E3" s="4"/>
    </row>
    <row r="4" spans="1:12" ht="15" customHeight="1" x14ac:dyDescent="0.25">
      <c r="A4" s="4" t="s">
        <v>133</v>
      </c>
      <c r="B4" s="5" t="s">
        <v>77</v>
      </c>
      <c r="C4" s="4"/>
      <c r="D4" s="4"/>
      <c r="E4" s="4"/>
    </row>
    <row r="5" spans="1:12" ht="15" customHeight="1" x14ac:dyDescent="0.25">
      <c r="A5" s="4" t="s">
        <v>145</v>
      </c>
      <c r="B5" s="3" t="s">
        <v>256</v>
      </c>
      <c r="C5" s="4"/>
      <c r="D5" s="4"/>
      <c r="E5" s="4"/>
    </row>
    <row r="6" spans="1:12" ht="15" customHeight="1" x14ac:dyDescent="0.25">
      <c r="A6" s="4" t="s">
        <v>146</v>
      </c>
      <c r="B6" s="7">
        <v>3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18" t="s">
        <v>283</v>
      </c>
      <c r="B10" s="19" t="s">
        <v>196</v>
      </c>
      <c r="C10" s="20" t="e">
        <f>B$23/B10</f>
        <v>#VALUE!</v>
      </c>
      <c r="D10" s="20" t="e">
        <f>B$24/B10</f>
        <v>#VALUE!</v>
      </c>
      <c r="E10" s="4"/>
    </row>
    <row r="11" spans="1:12" ht="15" customHeight="1" x14ac:dyDescent="0.25">
      <c r="A11" s="18" t="s">
        <v>287</v>
      </c>
      <c r="B11" s="19" t="s">
        <v>196</v>
      </c>
      <c r="C11" s="20" t="e">
        <f>B$23/B11</f>
        <v>#VALUE!</v>
      </c>
      <c r="D11" s="20" t="e">
        <f>B$24/B11</f>
        <v>#VALUE!</v>
      </c>
      <c r="E11" s="4"/>
    </row>
    <row r="12" spans="1:12" ht="15" customHeight="1" x14ac:dyDescent="0.25">
      <c r="A12" s="18" t="s">
        <v>288</v>
      </c>
      <c r="B12" s="19" t="s">
        <v>196</v>
      </c>
      <c r="C12" s="20" t="e">
        <f t="shared" ref="C12:C21" si="0">B$23/B12</f>
        <v>#VALUE!</v>
      </c>
      <c r="D12" s="20" t="e">
        <f t="shared" ref="D12:D21" si="1">B$24/B12</f>
        <v>#VALUE!</v>
      </c>
      <c r="E12" s="4"/>
    </row>
    <row r="13" spans="1:12" ht="15" customHeight="1" x14ac:dyDescent="0.25">
      <c r="A13" s="18" t="s">
        <v>289</v>
      </c>
      <c r="B13" s="19" t="s">
        <v>196</v>
      </c>
      <c r="C13" s="20" t="e">
        <f t="shared" si="0"/>
        <v>#VALUE!</v>
      </c>
      <c r="D13" s="20" t="e">
        <f t="shared" si="1"/>
        <v>#VALUE!</v>
      </c>
      <c r="E13" s="4"/>
    </row>
    <row r="14" spans="1:12" ht="15" customHeight="1" x14ac:dyDescent="0.25">
      <c r="A14" s="18" t="s">
        <v>278</v>
      </c>
      <c r="B14" s="19" t="s">
        <v>196</v>
      </c>
      <c r="C14" s="20" t="e">
        <f t="shared" si="0"/>
        <v>#VALUE!</v>
      </c>
      <c r="D14" s="20" t="e">
        <f t="shared" si="1"/>
        <v>#VALUE!</v>
      </c>
      <c r="E14" s="4"/>
    </row>
    <row r="15" spans="1:12" ht="15" customHeight="1" x14ac:dyDescent="0.25">
      <c r="A15" s="18" t="s">
        <v>279</v>
      </c>
      <c r="B15" s="19" t="s">
        <v>196</v>
      </c>
      <c r="C15" s="20" t="e">
        <f t="shared" si="0"/>
        <v>#VALUE!</v>
      </c>
      <c r="D15" s="20" t="e">
        <f t="shared" si="1"/>
        <v>#VALUE!</v>
      </c>
      <c r="E15" s="4"/>
    </row>
    <row r="16" spans="1:12" ht="15" customHeight="1" x14ac:dyDescent="0.25">
      <c r="A16" s="18" t="s">
        <v>280</v>
      </c>
      <c r="B16" s="19" t="s">
        <v>196</v>
      </c>
      <c r="C16" s="20" t="e">
        <f t="shared" si="0"/>
        <v>#VALUE!</v>
      </c>
      <c r="D16" s="20" t="e">
        <f t="shared" si="1"/>
        <v>#VALUE!</v>
      </c>
      <c r="E16" s="4"/>
    </row>
    <row r="17" spans="1:5" ht="15" customHeight="1" x14ac:dyDescent="0.25">
      <c r="A17" s="18" t="s">
        <v>281</v>
      </c>
      <c r="B17" s="19" t="s">
        <v>196</v>
      </c>
      <c r="C17" s="20" t="e">
        <f t="shared" si="0"/>
        <v>#VALUE!</v>
      </c>
      <c r="D17" s="20" t="e">
        <f t="shared" si="1"/>
        <v>#VALUE!</v>
      </c>
      <c r="E17" s="4"/>
    </row>
    <row r="18" spans="1:5" ht="15" customHeight="1" x14ac:dyDescent="0.25">
      <c r="A18" s="18" t="s">
        <v>276</v>
      </c>
      <c r="B18" s="19" t="s">
        <v>196</v>
      </c>
      <c r="C18" s="20" t="e">
        <f t="shared" si="0"/>
        <v>#VALUE!</v>
      </c>
      <c r="D18" s="20" t="e">
        <f t="shared" si="1"/>
        <v>#VALUE!</v>
      </c>
      <c r="E18" s="4"/>
    </row>
    <row r="19" spans="1:5" ht="15" customHeight="1" x14ac:dyDescent="0.25">
      <c r="A19" s="18" t="s">
        <v>277</v>
      </c>
      <c r="B19" s="19" t="s">
        <v>196</v>
      </c>
      <c r="C19" s="20" t="e">
        <f t="shared" si="0"/>
        <v>#VALUE!</v>
      </c>
      <c r="D19" s="20" t="e">
        <f t="shared" si="1"/>
        <v>#VALUE!</v>
      </c>
      <c r="E19" s="4"/>
    </row>
    <row r="20" spans="1:5" ht="15" customHeight="1" x14ac:dyDescent="0.25">
      <c r="A20" s="18" t="s">
        <v>274</v>
      </c>
      <c r="B20" s="19" t="s">
        <v>196</v>
      </c>
      <c r="C20" s="20" t="e">
        <f t="shared" si="0"/>
        <v>#VALUE!</v>
      </c>
      <c r="D20" s="20" t="e">
        <f t="shared" si="1"/>
        <v>#VALUE!</v>
      </c>
      <c r="E20" s="4"/>
    </row>
    <row r="21" spans="1:5" ht="15" customHeight="1" x14ac:dyDescent="0.25">
      <c r="A21" s="18" t="s">
        <v>275</v>
      </c>
      <c r="B21" s="19" t="s">
        <v>196</v>
      </c>
      <c r="C21" s="20" t="e">
        <f t="shared" si="0"/>
        <v>#VALUE!</v>
      </c>
      <c r="D21" s="20" t="e">
        <f t="shared" si="1"/>
        <v>#VALUE!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/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0</v>
      </c>
      <c r="C24" s="4"/>
      <c r="D24" s="4"/>
      <c r="E24" s="4"/>
    </row>
    <row r="25" spans="1:5" ht="15" customHeight="1" x14ac:dyDescent="0.25">
      <c r="A25" s="4"/>
      <c r="B25" s="4"/>
      <c r="C25" s="4"/>
      <c r="D25" s="4"/>
      <c r="E25" s="4"/>
    </row>
    <row r="26" spans="1:5" ht="15" customHeight="1" x14ac:dyDescent="0.25">
      <c r="A26" s="4"/>
      <c r="B26" s="4"/>
      <c r="D26" s="4"/>
      <c r="E26" s="4"/>
    </row>
    <row r="27" spans="1:5" ht="15" customHeight="1" x14ac:dyDescent="0.25">
      <c r="A27" s="13" t="s">
        <v>273</v>
      </c>
      <c r="D27" s="4"/>
      <c r="E27" s="4"/>
    </row>
    <row r="28" spans="1:5" ht="15" customHeight="1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L25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229</v>
      </c>
      <c r="C3" s="4"/>
      <c r="D3" s="4"/>
      <c r="E3" s="4"/>
    </row>
    <row r="4" spans="1:12" ht="15" customHeight="1" x14ac:dyDescent="0.25">
      <c r="A4" s="4" t="s">
        <v>133</v>
      </c>
      <c r="B4" s="5" t="s">
        <v>92</v>
      </c>
      <c r="C4" s="4"/>
      <c r="D4" s="4"/>
      <c r="E4" s="4"/>
    </row>
    <row r="5" spans="1:12" ht="15" customHeight="1" x14ac:dyDescent="0.25">
      <c r="A5" s="4" t="s">
        <v>145</v>
      </c>
      <c r="B5" s="3" t="s">
        <v>230</v>
      </c>
      <c r="C5" s="4"/>
      <c r="D5" s="4"/>
      <c r="E5" s="4"/>
    </row>
    <row r="6" spans="1:12" ht="15" customHeight="1" x14ac:dyDescent="0.25">
      <c r="A6" s="4" t="s">
        <v>146</v>
      </c>
      <c r="B6" s="7">
        <v>5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5424</v>
      </c>
      <c r="C10" s="11">
        <f>B$23/B10</f>
        <v>1.3521386430678466</v>
      </c>
      <c r="D10" s="11">
        <f>B$24/B10</f>
        <v>1.8687315634218289</v>
      </c>
      <c r="E10" s="4"/>
    </row>
    <row r="11" spans="1:12" ht="15" customHeight="1" x14ac:dyDescent="0.25">
      <c r="A11" s="9" t="s">
        <v>1</v>
      </c>
      <c r="B11" s="10">
        <v>5812</v>
      </c>
      <c r="C11" s="11">
        <f>B$23/B11</f>
        <v>1.2618719889883001</v>
      </c>
      <c r="D11" s="11">
        <f>B$24/B11</f>
        <v>1.7439779766001375</v>
      </c>
      <c r="E11" s="4"/>
    </row>
    <row r="12" spans="1:12" ht="15" customHeight="1" x14ac:dyDescent="0.25">
      <c r="A12" s="9" t="s">
        <v>2</v>
      </c>
      <c r="B12" s="10">
        <v>5672</v>
      </c>
      <c r="C12" s="11">
        <f t="shared" ref="C12:C21" si="0">B$23/B12</f>
        <v>1.2930183356840621</v>
      </c>
      <c r="D12" s="11">
        <f t="shared" ref="D12:D21" si="1">B$24/B12</f>
        <v>1.7870239774330043</v>
      </c>
      <c r="E12" s="4"/>
    </row>
    <row r="13" spans="1:12" ht="15" customHeight="1" x14ac:dyDescent="0.25">
      <c r="A13" s="9" t="s">
        <v>3</v>
      </c>
      <c r="B13" s="10">
        <v>6313</v>
      </c>
      <c r="C13" s="11">
        <f t="shared" si="0"/>
        <v>1.1617297639790907</v>
      </c>
      <c r="D13" s="11">
        <f t="shared" si="1"/>
        <v>1.6055757959765564</v>
      </c>
      <c r="E13" s="4"/>
    </row>
    <row r="14" spans="1:12" ht="15" customHeight="1" x14ac:dyDescent="0.25">
      <c r="A14" s="9" t="s">
        <v>4</v>
      </c>
      <c r="B14" s="10">
        <v>8068</v>
      </c>
      <c r="C14" s="11">
        <f t="shared" si="0"/>
        <v>0.90902330193356473</v>
      </c>
      <c r="D14" s="11">
        <f t="shared" si="1"/>
        <v>1.2563212692117005</v>
      </c>
      <c r="E14" s="4"/>
    </row>
    <row r="15" spans="1:12" ht="15" customHeight="1" x14ac:dyDescent="0.25">
      <c r="A15" s="9" t="s">
        <v>5</v>
      </c>
      <c r="B15" s="10">
        <v>9238</v>
      </c>
      <c r="C15" s="11">
        <f t="shared" si="0"/>
        <v>0.79389478242043732</v>
      </c>
      <c r="D15" s="11">
        <f t="shared" si="1"/>
        <v>1.0972071877029661</v>
      </c>
      <c r="E15" s="4"/>
    </row>
    <row r="16" spans="1:12" ht="15" customHeight="1" x14ac:dyDescent="0.25">
      <c r="A16" s="9" t="s">
        <v>6</v>
      </c>
      <c r="B16" s="10">
        <v>10136</v>
      </c>
      <c r="C16" s="11">
        <f t="shared" si="0"/>
        <v>0.72355958958168898</v>
      </c>
      <c r="D16" s="11">
        <f t="shared" si="1"/>
        <v>1</v>
      </c>
      <c r="E16" s="4"/>
    </row>
    <row r="17" spans="1:5" ht="15" customHeight="1" x14ac:dyDescent="0.25">
      <c r="A17" s="9" t="s">
        <v>7</v>
      </c>
      <c r="B17" s="10">
        <v>9796</v>
      </c>
      <c r="C17" s="11">
        <f t="shared" si="0"/>
        <v>0.74867292772560223</v>
      </c>
      <c r="D17" s="11">
        <f t="shared" si="1"/>
        <v>1.0347080440996326</v>
      </c>
      <c r="E17" s="4"/>
    </row>
    <row r="18" spans="1:5" ht="15" customHeight="1" x14ac:dyDescent="0.25">
      <c r="A18" s="9" t="s">
        <v>8</v>
      </c>
      <c r="B18" s="10">
        <v>8071</v>
      </c>
      <c r="C18" s="11">
        <f t="shared" si="0"/>
        <v>0.90868541692479243</v>
      </c>
      <c r="D18" s="11">
        <f t="shared" si="1"/>
        <v>1.2558542931483088</v>
      </c>
      <c r="E18" s="4"/>
    </row>
    <row r="19" spans="1:5" ht="15" customHeight="1" x14ac:dyDescent="0.25">
      <c r="A19" s="9" t="s">
        <v>9</v>
      </c>
      <c r="B19" s="10">
        <v>7377</v>
      </c>
      <c r="C19" s="11">
        <f t="shared" si="0"/>
        <v>0.99417107225159274</v>
      </c>
      <c r="D19" s="11">
        <f t="shared" si="1"/>
        <v>1.3740002711129184</v>
      </c>
      <c r="E19" s="4"/>
    </row>
    <row r="20" spans="1:5" ht="15" customHeight="1" x14ac:dyDescent="0.25">
      <c r="A20" s="9" t="s">
        <v>10</v>
      </c>
      <c r="B20" s="10">
        <v>6031</v>
      </c>
      <c r="C20" s="11">
        <f t="shared" si="0"/>
        <v>1.2160504062344553</v>
      </c>
      <c r="D20" s="11">
        <f t="shared" si="1"/>
        <v>1.6806499751285027</v>
      </c>
      <c r="E20" s="4"/>
    </row>
    <row r="21" spans="1:5" ht="15" customHeight="1" x14ac:dyDescent="0.25">
      <c r="A21" s="9" t="s">
        <v>11</v>
      </c>
      <c r="B21" s="10">
        <v>6069</v>
      </c>
      <c r="C21" s="11">
        <f t="shared" si="0"/>
        <v>1.2084363157027518</v>
      </c>
      <c r="D21" s="11">
        <f t="shared" si="1"/>
        <v>1.6701268742791233</v>
      </c>
      <c r="E21" s="4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4" t="s">
        <v>179</v>
      </c>
      <c r="B23" s="6">
        <v>7334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10136</v>
      </c>
      <c r="C24" s="4"/>
      <c r="D24" s="4"/>
      <c r="E24" s="4"/>
    </row>
    <row r="25" spans="1:5" x14ac:dyDescent="0.25">
      <c r="A25" s="4"/>
      <c r="B25" s="4"/>
      <c r="C25" s="4"/>
      <c r="D25" s="4"/>
      <c r="E25" s="4"/>
    </row>
  </sheetData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N25"/>
  <sheetViews>
    <sheetView zoomScaleNormal="100" workbookViewId="0"/>
  </sheetViews>
  <sheetFormatPr defaultRowHeight="15" x14ac:dyDescent="0.25"/>
  <cols>
    <col min="1" max="1" width="12.7109375" customWidth="1"/>
    <col min="3" max="4" width="11.42578125" customWidth="1"/>
    <col min="7" max="7" width="10.5703125" customWidth="1"/>
    <col min="8" max="8" width="12.42578125" customWidth="1"/>
    <col min="9" max="9" width="36.140625" customWidth="1"/>
  </cols>
  <sheetData>
    <row r="1" spans="1:14" ht="15" customHeight="1" x14ac:dyDescent="0.25">
      <c r="A1" s="4" t="s">
        <v>269</v>
      </c>
    </row>
    <row r="2" spans="1:14" ht="15" customHeight="1" x14ac:dyDescent="0.25"/>
    <row r="3" spans="1:14" ht="15" customHeight="1" x14ac:dyDescent="0.25">
      <c r="A3" t="s">
        <v>235</v>
      </c>
      <c r="C3" t="s">
        <v>234</v>
      </c>
    </row>
    <row r="4" spans="1:14" ht="15" customHeight="1" x14ac:dyDescent="0.25"/>
    <row r="5" spans="1:14" ht="15" customHeight="1" x14ac:dyDescent="0.25">
      <c r="A5" s="4"/>
      <c r="B5" s="4"/>
      <c r="C5" s="4"/>
      <c r="D5" s="36"/>
    </row>
    <row r="6" spans="1:14" ht="30" customHeight="1" x14ac:dyDescent="0.25">
      <c r="A6" s="12" t="s">
        <v>178</v>
      </c>
      <c r="B6" s="12" t="s">
        <v>132</v>
      </c>
      <c r="C6" s="12" t="s">
        <v>271</v>
      </c>
      <c r="D6" s="12" t="s">
        <v>272</v>
      </c>
      <c r="E6" s="4"/>
      <c r="F6" s="24" t="s">
        <v>25</v>
      </c>
      <c r="G6" s="25" t="s">
        <v>26</v>
      </c>
      <c r="H6" s="24" t="s">
        <v>27</v>
      </c>
      <c r="I6" s="24" t="s">
        <v>28</v>
      </c>
      <c r="J6" s="4"/>
      <c r="K6" s="4"/>
      <c r="L6" s="4"/>
      <c r="M6" s="4"/>
      <c r="N6" s="4"/>
    </row>
    <row r="7" spans="1:14" ht="15" customHeight="1" x14ac:dyDescent="0.25">
      <c r="A7" s="9" t="s">
        <v>0</v>
      </c>
      <c r="B7" s="10">
        <f>('Campton I93'!B10+'Hampton Toll'!B10+'Lincoln I93'!B10+'Littleton I93'!B10+'Seabrook I95'!B10+'Sutton I89'!B10+'Tilton I93'!B10)/7</f>
        <v>28596.428571428572</v>
      </c>
      <c r="C7" s="11">
        <f>B$20/B7</f>
        <v>1.2773593938637025</v>
      </c>
      <c r="D7" s="11">
        <f>B$21/B7</f>
        <v>1.6671562382914948</v>
      </c>
      <c r="E7" s="4"/>
      <c r="F7" s="22" t="s">
        <v>34</v>
      </c>
      <c r="G7" s="22" t="s">
        <v>35</v>
      </c>
      <c r="H7" s="22" t="s">
        <v>36</v>
      </c>
      <c r="I7" s="22" t="str">
        <f>'Campton I93'!B5</f>
        <v>I-93 at Plymouth TL (Exit 26-27)</v>
      </c>
      <c r="J7" s="4"/>
      <c r="K7" s="4"/>
      <c r="L7" s="4"/>
      <c r="M7" s="4"/>
      <c r="N7" s="4"/>
    </row>
    <row r="8" spans="1:14" ht="15" customHeight="1" x14ac:dyDescent="0.25">
      <c r="A8" s="9" t="s">
        <v>1</v>
      </c>
      <c r="B8" s="10">
        <f>('Campton I93'!B11+'Hampton Toll'!B11+'Lincoln I93'!B11+'Littleton I93'!B11+'Seabrook I95'!B11+'Sutton I89'!B11+'Tilton I93'!B11)/7</f>
        <v>31214.571428571428</v>
      </c>
      <c r="C8" s="11">
        <f t="shared" ref="C8:C18" si="0">B$20/B8</f>
        <v>1.1702200284970694</v>
      </c>
      <c r="D8" s="11">
        <f t="shared" ref="D8:D18" si="1">B$21/B8</f>
        <v>1.5273224043715847</v>
      </c>
      <c r="E8" s="4"/>
      <c r="F8" s="22" t="s">
        <v>34</v>
      </c>
      <c r="G8" s="22" t="s">
        <v>37</v>
      </c>
      <c r="H8" s="22" t="s">
        <v>38</v>
      </c>
      <c r="I8" s="22" t="str">
        <f>'Hampton Toll'!B5</f>
        <v>I-95 at Hampton Toll (Exit 2)</v>
      </c>
      <c r="J8" s="4"/>
      <c r="K8" s="4"/>
      <c r="L8" s="4"/>
      <c r="M8" s="4"/>
      <c r="N8" s="4"/>
    </row>
    <row r="9" spans="1:14" ht="15" customHeight="1" x14ac:dyDescent="0.25">
      <c r="A9" s="9" t="s">
        <v>2</v>
      </c>
      <c r="B9" s="10">
        <f>('Campton I93'!B12+'Hampton Toll'!B12+'Lincoln I93'!B12+'Littleton I93'!B12+'Seabrook I95'!B12+'Sutton I89'!B12+'Tilton I93'!B12)/7</f>
        <v>30373.428571428572</v>
      </c>
      <c r="C9" s="11">
        <f t="shared" si="0"/>
        <v>1.2026273748044185</v>
      </c>
      <c r="D9" s="11">
        <f t="shared" si="1"/>
        <v>1.5696191219769158</v>
      </c>
      <c r="E9" s="4"/>
      <c r="F9" s="23" t="s">
        <v>34</v>
      </c>
      <c r="G9" s="23" t="s">
        <v>47</v>
      </c>
      <c r="H9" s="23" t="s">
        <v>48</v>
      </c>
      <c r="I9" s="23" t="str">
        <f>'Lincoln I93'!B5</f>
        <v>I-93 between Exit 33 &amp; 34A</v>
      </c>
      <c r="J9" s="4"/>
      <c r="K9" s="4"/>
      <c r="L9" s="4"/>
      <c r="M9" s="4"/>
      <c r="N9" s="4"/>
    </row>
    <row r="10" spans="1:14" ht="15" customHeight="1" x14ac:dyDescent="0.25">
      <c r="A10" s="9" t="s">
        <v>3</v>
      </c>
      <c r="B10" s="10">
        <f>('Campton I93'!B13+'Hampton Toll'!B13+'Lincoln I93'!B13+'Littleton I93'!B13+'Seabrook I95'!B13+'Sutton I89'!B13+'Tilton I93'!B13)/7</f>
        <v>32148.142857142859</v>
      </c>
      <c r="C10" s="11">
        <f t="shared" si="0"/>
        <v>1.1362372261746585</v>
      </c>
      <c r="D10" s="11">
        <f t="shared" si="1"/>
        <v>1.4829694672431644</v>
      </c>
      <c r="E10" s="4"/>
      <c r="F10" s="23" t="s">
        <v>34</v>
      </c>
      <c r="G10" s="23" t="s">
        <v>39</v>
      </c>
      <c r="H10" s="23" t="s">
        <v>40</v>
      </c>
      <c r="I10" s="23" t="str">
        <f>'Littleton I93'!B5</f>
        <v>I-93 at Vermont SL</v>
      </c>
      <c r="J10" s="4"/>
      <c r="K10" s="4"/>
      <c r="L10" s="4"/>
      <c r="M10" s="4"/>
      <c r="N10" s="4"/>
    </row>
    <row r="11" spans="1:14" ht="15" customHeight="1" x14ac:dyDescent="0.25">
      <c r="A11" s="9" t="s">
        <v>4</v>
      </c>
      <c r="B11" s="10">
        <f>('Campton I93'!B14+'Hampton Toll'!B14+'Lincoln I93'!B14+'Littleton I93'!B14+'Seabrook I95'!B14+'Sutton I89'!B14+'Tilton I93'!B14)/7</f>
        <v>36565.142857142855</v>
      </c>
      <c r="C11" s="11">
        <f t="shared" si="0"/>
        <v>0.99898192137190245</v>
      </c>
      <c r="D11" s="11">
        <f t="shared" si="1"/>
        <v>1.3038295644563909</v>
      </c>
      <c r="E11" s="4"/>
      <c r="F11" s="22" t="s">
        <v>34</v>
      </c>
      <c r="G11" s="22" t="s">
        <v>41</v>
      </c>
      <c r="H11" s="22" t="s">
        <v>42</v>
      </c>
      <c r="I11" s="22" t="str">
        <f>'Seabrook I95'!B5</f>
        <v>I 95 at Mass SL</v>
      </c>
      <c r="J11" s="4"/>
      <c r="K11" s="4"/>
      <c r="L11" s="4"/>
      <c r="M11" s="4"/>
      <c r="N11" s="4"/>
    </row>
    <row r="12" spans="1:14" ht="15" customHeight="1" x14ac:dyDescent="0.25">
      <c r="A12" s="9" t="s">
        <v>5</v>
      </c>
      <c r="B12" s="10">
        <f>('Campton I93'!B15+'Hampton Toll'!B15+'Lincoln I93'!B15+'Littleton I93'!B15+'Seabrook I95'!B15+'Sutton I89'!B15+'Tilton I93'!B15)/7</f>
        <v>41620.142857142855</v>
      </c>
      <c r="C12" s="11">
        <f t="shared" si="0"/>
        <v>0.87764995886835928</v>
      </c>
      <c r="D12" s="11">
        <f t="shared" si="1"/>
        <v>1.1454721443257214</v>
      </c>
      <c r="E12" s="4"/>
      <c r="F12" s="22" t="s">
        <v>34</v>
      </c>
      <c r="G12" s="22" t="s">
        <v>43</v>
      </c>
      <c r="H12" s="22" t="s">
        <v>44</v>
      </c>
      <c r="I12" s="22" t="str">
        <f>'Sutton I89'!B5</f>
        <v>I 89 at Warner TL (Exit 9-10)</v>
      </c>
      <c r="J12" s="4"/>
      <c r="K12" s="4"/>
      <c r="L12" s="4"/>
      <c r="M12" s="4"/>
      <c r="N12" s="4"/>
    </row>
    <row r="13" spans="1:14" ht="15" customHeight="1" x14ac:dyDescent="0.25">
      <c r="A13" s="9" t="s">
        <v>6</v>
      </c>
      <c r="B13" s="10">
        <f>('Campton I93'!B16+'Hampton Toll'!B16+'Lincoln I93'!B16+'Littleton I93'!B16+'Seabrook I95'!B16+'Sutton I89'!B16+'Tilton I93'!B16)/7</f>
        <v>46963.571428571428</v>
      </c>
      <c r="C13" s="11">
        <f t="shared" si="0"/>
        <v>0.77779256465244084</v>
      </c>
      <c r="D13" s="11">
        <f t="shared" si="1"/>
        <v>1.0151424356263974</v>
      </c>
      <c r="E13" s="4"/>
      <c r="F13" s="23" t="s">
        <v>34</v>
      </c>
      <c r="G13" s="23" t="s">
        <v>45</v>
      </c>
      <c r="H13" s="23" t="s">
        <v>46</v>
      </c>
      <c r="I13" s="23" t="str">
        <f>'Tilton I93'!B5</f>
        <v>I-93 south of US 3/NH 11  (Exit 19-20)</v>
      </c>
      <c r="J13" s="4"/>
      <c r="K13" s="4"/>
      <c r="L13" s="4"/>
      <c r="M13" s="4"/>
      <c r="N13" s="4"/>
    </row>
    <row r="14" spans="1:14" ht="15" customHeight="1" x14ac:dyDescent="0.25">
      <c r="A14" s="9" t="s">
        <v>7</v>
      </c>
      <c r="B14" s="10">
        <f>('Campton I93'!B17+'Hampton Toll'!B17+'Lincoln I93'!B17+'Littleton I93'!B17+'Seabrook I95'!B17+'Sutton I89'!B17+'Tilton I93'!B17)/7</f>
        <v>47674.714285714283</v>
      </c>
      <c r="C14" s="11">
        <f t="shared" si="0"/>
        <v>0.76619057321990591</v>
      </c>
      <c r="D14" s="11">
        <f t="shared" si="1"/>
        <v>1</v>
      </c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5" customHeight="1" x14ac:dyDescent="0.25">
      <c r="A15" s="9" t="s">
        <v>8</v>
      </c>
      <c r="B15" s="10">
        <f>('Campton I93'!B18+'Hampton Toll'!B18+'Lincoln I93'!B18+'Littleton I93'!B18+'Seabrook I95'!B18+'Sutton I89'!B18+'Tilton I93'!B18)/7</f>
        <v>40079.285714285717</v>
      </c>
      <c r="C15" s="11">
        <f t="shared" si="0"/>
        <v>0.91139140869585866</v>
      </c>
      <c r="D15" s="11">
        <f t="shared" si="1"/>
        <v>1.1895100782377785</v>
      </c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5" customHeight="1" x14ac:dyDescent="0.25">
      <c r="A16" s="9" t="s">
        <v>9</v>
      </c>
      <c r="B16" s="10">
        <f>('Campton I93'!B19+'Hampton Toll'!B19+'Lincoln I93'!B19+'Littleton I93'!B19+'Seabrook I95'!B19+'Sutton I89'!B19+'Tilton I93'!B19)/7</f>
        <v>38470.142857142855</v>
      </c>
      <c r="C16" s="11">
        <f t="shared" si="0"/>
        <v>0.94951341361822961</v>
      </c>
      <c r="D16" s="11">
        <f t="shared" si="1"/>
        <v>1.2392653300704441</v>
      </c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5" customHeight="1" x14ac:dyDescent="0.25">
      <c r="A17" s="9" t="s">
        <v>10</v>
      </c>
      <c r="B17" s="10">
        <f>('Campton I93'!B20+'Hampton Toll'!B20+'Lincoln I93'!B20+'Littleton I93'!B20+'Seabrook I95'!B20+'Sutton I89'!B20+'Tilton I93'!B20)/7</f>
        <v>32350.714285714286</v>
      </c>
      <c r="C17" s="11">
        <f t="shared" si="0"/>
        <v>1.1291224157853288</v>
      </c>
      <c r="D17" s="11">
        <f t="shared" si="1"/>
        <v>1.4736835132807842</v>
      </c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5" customHeight="1" x14ac:dyDescent="0.25">
      <c r="A18" s="9" t="s">
        <v>11</v>
      </c>
      <c r="B18" s="10">
        <f>('Campton I93'!B21+'Hampton Toll'!B21+'Lincoln I93'!B21+'Littleton I93'!B21+'Seabrook I95'!B21+'Sutton I89'!B21+'Tilton I93'!B21)/7</f>
        <v>32278.714285714286</v>
      </c>
      <c r="C18" s="11">
        <f t="shared" si="0"/>
        <v>1.1316410047606191</v>
      </c>
      <c r="D18" s="11">
        <f t="shared" si="1"/>
        <v>1.4769706706321282</v>
      </c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5" customHeight="1" x14ac:dyDescent="0.25">
      <c r="A20" s="4" t="s">
        <v>237</v>
      </c>
      <c r="B20" s="6">
        <f>AVERAGE(B7:B18)</f>
        <v>36527.916666666664</v>
      </c>
      <c r="C20" s="4"/>
      <c r="D20" s="4"/>
      <c r="E20" s="4"/>
      <c r="F20" s="4"/>
      <c r="G20" s="21"/>
      <c r="H20" s="4"/>
      <c r="I20" s="4"/>
      <c r="J20" s="4"/>
      <c r="K20" s="4"/>
      <c r="L20" s="4"/>
      <c r="M20" s="4"/>
      <c r="N20" s="4"/>
    </row>
    <row r="21" spans="1:14" ht="15" customHeight="1" x14ac:dyDescent="0.25">
      <c r="A21" s="4" t="s">
        <v>236</v>
      </c>
      <c r="B21" s="6">
        <f>MAX(B7:B18)</f>
        <v>47674.714285714283</v>
      </c>
      <c r="C21" s="4"/>
      <c r="D21" s="4"/>
      <c r="E21" s="4"/>
      <c r="F21" s="4"/>
      <c r="G21" s="21"/>
      <c r="H21" s="4"/>
      <c r="I21" s="4"/>
      <c r="J21" s="4"/>
      <c r="K21" s="4"/>
      <c r="L21" s="4"/>
      <c r="M21" s="4"/>
      <c r="N21" s="4"/>
    </row>
    <row r="22" spans="1:14" ht="15" customHeight="1" x14ac:dyDescent="0.25">
      <c r="A22" s="4"/>
      <c r="B22" s="4"/>
      <c r="C22" s="4"/>
      <c r="D22" s="4"/>
      <c r="E22" s="4"/>
      <c r="F22" s="4"/>
      <c r="G22" s="21"/>
      <c r="H22" s="4"/>
      <c r="I22" s="4"/>
      <c r="J22" s="4"/>
      <c r="K22" s="4"/>
      <c r="L22" s="4"/>
      <c r="M22" s="4"/>
      <c r="N22" s="4"/>
    </row>
    <row r="23" spans="1:14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</sheetData>
  <pageMargins left="0.7" right="0.7" top="0.75" bottom="0.75" header="0.3" footer="0.3"/>
  <pageSetup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N24"/>
  <sheetViews>
    <sheetView workbookViewId="0"/>
  </sheetViews>
  <sheetFormatPr defaultRowHeight="15" x14ac:dyDescent="0.25"/>
  <cols>
    <col min="1" max="1" width="12.7109375" customWidth="1"/>
    <col min="3" max="4" width="11.42578125" customWidth="1"/>
    <col min="7" max="7" width="9.7109375" customWidth="1"/>
    <col min="8" max="8" width="19" customWidth="1"/>
    <col min="9" max="9" width="50.85546875" customWidth="1"/>
  </cols>
  <sheetData>
    <row r="1" spans="1:14" ht="15" customHeight="1" x14ac:dyDescent="0.25">
      <c r="A1" s="4" t="s">
        <v>269</v>
      </c>
      <c r="E1" s="4"/>
      <c r="F1" s="4"/>
      <c r="G1" s="4"/>
      <c r="H1" s="4"/>
      <c r="I1" s="4"/>
      <c r="J1" s="4"/>
    </row>
    <row r="2" spans="1:14" ht="15" customHeight="1" x14ac:dyDescent="0.25">
      <c r="E2" s="4"/>
      <c r="F2" s="4"/>
      <c r="G2" s="4"/>
      <c r="H2" s="4"/>
      <c r="I2" s="4"/>
      <c r="J2" s="4"/>
    </row>
    <row r="3" spans="1:14" ht="15" customHeight="1" x14ac:dyDescent="0.25">
      <c r="A3" t="s">
        <v>238</v>
      </c>
      <c r="C3" t="s">
        <v>243</v>
      </c>
      <c r="E3" s="4"/>
      <c r="F3" s="4"/>
      <c r="G3" s="4"/>
      <c r="H3" s="4"/>
      <c r="I3" s="4"/>
      <c r="J3" s="4"/>
    </row>
    <row r="4" spans="1:14" ht="15" customHeight="1" x14ac:dyDescent="0.25">
      <c r="E4" s="4"/>
      <c r="F4" s="4"/>
      <c r="G4" s="4"/>
      <c r="H4" s="4"/>
      <c r="I4" s="4"/>
      <c r="J4" s="4"/>
    </row>
    <row r="5" spans="1:14" ht="15" customHeight="1" x14ac:dyDescent="0.25">
      <c r="A5" s="4"/>
      <c r="B5" s="4"/>
      <c r="C5" s="4"/>
      <c r="D5" s="36"/>
    </row>
    <row r="6" spans="1:14" ht="30" customHeight="1" x14ac:dyDescent="0.25">
      <c r="A6" s="12" t="s">
        <v>178</v>
      </c>
      <c r="B6" s="12" t="s">
        <v>132</v>
      </c>
      <c r="C6" s="12" t="s">
        <v>271</v>
      </c>
      <c r="D6" s="12" t="s">
        <v>272</v>
      </c>
      <c r="E6" s="4"/>
      <c r="F6" s="24" t="s">
        <v>25</v>
      </c>
      <c r="G6" s="25" t="s">
        <v>26</v>
      </c>
      <c r="H6" s="24" t="s">
        <v>27</v>
      </c>
      <c r="I6" s="24" t="s">
        <v>28</v>
      </c>
      <c r="J6" s="4"/>
      <c r="K6" s="4"/>
      <c r="L6" s="4"/>
      <c r="M6" s="4"/>
      <c r="N6" s="4"/>
    </row>
    <row r="7" spans="1:14" ht="15" customHeight="1" x14ac:dyDescent="0.25">
      <c r="A7" s="9" t="s">
        <v>0</v>
      </c>
      <c r="B7" s="10">
        <f>('Andover US4'!B10+'Chesterfield NH9'!B10+'Chichester US4'!B10+'Lyme NH10'!B10+'Northumberland US3'!B10+'Northwood US4'!B10+'Rumney NH25'!B10+'Warner NH114'!B10)/8</f>
        <v>6102.625</v>
      </c>
      <c r="C7" s="11">
        <f t="shared" ref="C7:C14" si="0">B$20/B7</f>
        <v>1.1807060486266157</v>
      </c>
      <c r="D7" s="11">
        <f t="shared" ref="D7:D14" si="1">B$21/B7</f>
        <v>1.3569365641834457</v>
      </c>
      <c r="E7" s="4"/>
      <c r="F7" s="23" t="s">
        <v>29</v>
      </c>
      <c r="G7" s="23" t="s">
        <v>30</v>
      </c>
      <c r="H7" s="23" t="s">
        <v>17</v>
      </c>
      <c r="I7" s="23" t="str">
        <f>'Andover US4'!B5</f>
        <v>US 4/NH 11 (Main St) west of Ragged Mtn Club Rd</v>
      </c>
      <c r="J7" s="4"/>
    </row>
    <row r="8" spans="1:14" ht="15" customHeight="1" x14ac:dyDescent="0.25">
      <c r="A8" s="9" t="s">
        <v>1</v>
      </c>
      <c r="B8" s="10">
        <f>('Andover US4'!B11+'Chesterfield NH9'!B11+'Chichester US4'!B11+'Lyme NH10'!B11+'Northumberland US3'!B11+'Northwood US4'!B11+'Rumney NH25'!B11+'Warner NH114'!B11)/8</f>
        <v>6388.875</v>
      </c>
      <c r="C8" s="11">
        <f t="shared" si="0"/>
        <v>1.1278051691416719</v>
      </c>
      <c r="D8" s="11">
        <f t="shared" si="1"/>
        <v>1.2961397742169005</v>
      </c>
      <c r="E8" s="4"/>
      <c r="F8" s="23" t="s">
        <v>29</v>
      </c>
      <c r="G8" s="23" t="s">
        <v>18</v>
      </c>
      <c r="H8" s="23" t="s">
        <v>12</v>
      </c>
      <c r="I8" s="23" t="str">
        <f>'Chesterfield NH9'!B5</f>
        <v>NH 9 (Franklin Pierce Hwy) 0.9 miles east of Vermont SL</v>
      </c>
      <c r="J8" s="4"/>
    </row>
    <row r="9" spans="1:14" ht="15" customHeight="1" x14ac:dyDescent="0.25">
      <c r="A9" s="9" t="s">
        <v>2</v>
      </c>
      <c r="B9" s="10">
        <f>('Andover US4'!B12+'Chesterfield NH9'!B12+'Chichester US4'!B12+'Lyme NH10'!B12+'Northumberland US3'!B12+'Northwood US4'!B12+'Rumney NH25'!B12+'Warner NH114'!B12)/8</f>
        <v>6415</v>
      </c>
      <c r="C9" s="11">
        <f t="shared" si="0"/>
        <v>1.1232121979734997</v>
      </c>
      <c r="D9" s="11">
        <f t="shared" si="1"/>
        <v>1.2908612626656275</v>
      </c>
      <c r="E9" s="4"/>
      <c r="F9" s="22" t="s">
        <v>29</v>
      </c>
      <c r="G9" s="22" t="s">
        <v>19</v>
      </c>
      <c r="H9" s="22" t="s">
        <v>13</v>
      </c>
      <c r="I9" s="22" t="str">
        <f>'Chichester US4'!B5</f>
        <v>US 4/US 202/NH 9 east of Main St</v>
      </c>
      <c r="J9" s="4"/>
    </row>
    <row r="10" spans="1:14" ht="15" customHeight="1" x14ac:dyDescent="0.25">
      <c r="A10" s="9" t="s">
        <v>3</v>
      </c>
      <c r="B10" s="10">
        <f>('Andover US4'!B13+'Chesterfield NH9'!B13+'Chichester US4'!B13+'Lyme NH10'!B13+'Northumberland US3'!B13+'Northwood US4'!B13+'Rumney NH25'!B13+'Warner NH114'!B13)/8</f>
        <v>6693.75</v>
      </c>
      <c r="C10" s="11">
        <f t="shared" si="0"/>
        <v>1.0764379084967319</v>
      </c>
      <c r="D10" s="11">
        <f t="shared" si="1"/>
        <v>1.2371055088702148</v>
      </c>
      <c r="E10" s="4"/>
      <c r="F10" s="31" t="s">
        <v>29</v>
      </c>
      <c r="G10" s="31" t="s">
        <v>20</v>
      </c>
      <c r="H10" s="31" t="s">
        <v>291</v>
      </c>
      <c r="I10" s="31" t="str">
        <f>'Hillsborough NH9'!B5</f>
        <v>NH 9/NH 31 west of NH 31 (north)</v>
      </c>
      <c r="J10" s="4"/>
    </row>
    <row r="11" spans="1:14" ht="15" customHeight="1" x14ac:dyDescent="0.25">
      <c r="A11" s="9" t="s">
        <v>4</v>
      </c>
      <c r="B11" s="10">
        <f>('Andover US4'!B14+'Chesterfield NH9'!B14+'Chichester US4'!B14+'Lyme NH10'!B14+'Northumberland US3'!B14+'Northwood US4'!B14+'Rumney NH25'!B14+'Warner NH114'!B14)/8</f>
        <v>7650.75</v>
      </c>
      <c r="C11" s="11">
        <f t="shared" si="0"/>
        <v>0.94179083749959158</v>
      </c>
      <c r="D11" s="11">
        <f t="shared" si="1"/>
        <v>1.0823612064176715</v>
      </c>
      <c r="E11" s="4"/>
      <c r="F11" s="22" t="s">
        <v>29</v>
      </c>
      <c r="G11" s="22" t="s">
        <v>21</v>
      </c>
      <c r="H11" s="22" t="s">
        <v>14</v>
      </c>
      <c r="I11" s="22" t="str">
        <f>'Lyme NH10'!B5</f>
        <v>NH 10 north of N Thetford Rd</v>
      </c>
      <c r="J11" s="4"/>
    </row>
    <row r="12" spans="1:14" ht="15" customHeight="1" x14ac:dyDescent="0.25">
      <c r="A12" s="9" t="s">
        <v>5</v>
      </c>
      <c r="B12" s="10">
        <f>('Andover US4'!B15+'Chesterfield NH9'!B15+'Chichester US4'!B15+'Lyme NH10'!B15+'Northumberland US3'!B15+'Northwood US4'!B15+'Rumney NH25'!B15+'Warner NH114'!B15)/8</f>
        <v>8052.5</v>
      </c>
      <c r="C12" s="11">
        <f t="shared" si="0"/>
        <v>0.89480363241229433</v>
      </c>
      <c r="D12" s="11">
        <f t="shared" si="1"/>
        <v>1.0283607575287177</v>
      </c>
      <c r="E12" s="4"/>
      <c r="F12" s="22" t="s">
        <v>29</v>
      </c>
      <c r="G12" s="22" t="s">
        <v>22</v>
      </c>
      <c r="H12" s="22" t="s">
        <v>15</v>
      </c>
      <c r="I12" s="22" t="str">
        <f>'Northumberland US3'!B5</f>
        <v>US 3 south of Ball Rd (south)</v>
      </c>
      <c r="J12" s="4"/>
    </row>
    <row r="13" spans="1:14" ht="15" customHeight="1" x14ac:dyDescent="0.25">
      <c r="A13" s="9" t="s">
        <v>6</v>
      </c>
      <c r="B13" s="10">
        <f>('Andover US4'!B16+'Chesterfield NH9'!B16+'Chichester US4'!B16+'Lyme NH10'!B16+'Northumberland US3'!B16+'Northwood US4'!B16+'Rumney NH25'!B16+'Warner NH114'!B16)/8</f>
        <v>8204.875</v>
      </c>
      <c r="C13" s="11">
        <f t="shared" si="0"/>
        <v>0.87818598698944228</v>
      </c>
      <c r="D13" s="11">
        <f t="shared" si="1"/>
        <v>1.0092627858437819</v>
      </c>
      <c r="E13" s="4"/>
      <c r="F13" s="22" t="s">
        <v>29</v>
      </c>
      <c r="G13" s="22" t="s">
        <v>24</v>
      </c>
      <c r="H13" s="22" t="s">
        <v>31</v>
      </c>
      <c r="I13" s="22" t="str">
        <f>'Northwood US4'!B5</f>
        <v>US 4 (First NH TPK) at Nottingham TL (east of NH 152)</v>
      </c>
      <c r="J13" s="4"/>
    </row>
    <row r="14" spans="1:14" ht="15" customHeight="1" x14ac:dyDescent="0.25">
      <c r="A14" s="9" t="s">
        <v>7</v>
      </c>
      <c r="B14" s="10">
        <f>('Andover US4'!B17+'Chesterfield NH9'!B17+'Chichester US4'!B17+'Lyme NH10'!B17+'Northumberland US3'!B17+'Northwood US4'!B17+'Rumney NH25'!B17+'Warner NH114'!B17)/8</f>
        <v>8280.875</v>
      </c>
      <c r="C14" s="11">
        <f t="shared" si="0"/>
        <v>0.87012619439370842</v>
      </c>
      <c r="D14" s="11">
        <f t="shared" si="1"/>
        <v>1</v>
      </c>
      <c r="E14" s="4"/>
      <c r="F14" s="22" t="s">
        <v>29</v>
      </c>
      <c r="G14" s="22" t="s">
        <v>23</v>
      </c>
      <c r="H14" s="22" t="s">
        <v>16</v>
      </c>
      <c r="I14" s="22" t="str">
        <f>'Rumney NH25'!B5</f>
        <v>NH 25 south of School St (northwest of Polar Caves)</v>
      </c>
      <c r="J14" s="4"/>
    </row>
    <row r="15" spans="1:14" ht="15" customHeight="1" x14ac:dyDescent="0.25">
      <c r="A15" s="9" t="s">
        <v>8</v>
      </c>
      <c r="B15" s="10">
        <f>('Andover US4'!B18+'Chesterfield NH9'!B18+'Chichester US4'!B18+'Lyme NH10'!B18+'Northumberland US3'!B18+'Northwood US4'!B18+'Rumney NH25'!B18+'Warner NH114'!B18)/8</f>
        <v>7779.625</v>
      </c>
      <c r="C15" s="11">
        <f t="shared" ref="C15:C17" si="2">B$20/B15</f>
        <v>0.92618940501630864</v>
      </c>
      <c r="D15" s="11">
        <f t="shared" ref="D15:D17" si="3">B$21/B15</f>
        <v>1.064431126178961</v>
      </c>
      <c r="E15" s="4"/>
      <c r="F15" s="22" t="s">
        <v>29</v>
      </c>
      <c r="G15" s="22" t="s">
        <v>32</v>
      </c>
      <c r="H15" s="22" t="s">
        <v>33</v>
      </c>
      <c r="I15" s="22" t="str">
        <f>'Warner NH114'!B5</f>
        <v>NH 114 at Henniker TL (east of Mink Hill Rd)</v>
      </c>
      <c r="J15" s="4"/>
    </row>
    <row r="16" spans="1:14" ht="15" customHeight="1" x14ac:dyDescent="0.25">
      <c r="A16" s="9" t="s">
        <v>9</v>
      </c>
      <c r="B16" s="10">
        <f>('Andover US4'!B19+'Chesterfield NH9'!B19+'Chichester US4'!B19+'Lyme NH10'!B19+'Northumberland US3'!B19+'Northwood US4'!B19+'Rumney NH25'!B19+'Warner NH114'!B19)/8</f>
        <v>7471</v>
      </c>
      <c r="C16" s="11">
        <f t="shared" si="2"/>
        <v>0.96445004015526703</v>
      </c>
      <c r="D16" s="11">
        <f t="shared" si="3"/>
        <v>1.1084024896265561</v>
      </c>
      <c r="E16" s="4"/>
      <c r="F16" s="4"/>
      <c r="G16" s="4"/>
      <c r="H16" s="4"/>
      <c r="I16" s="4"/>
      <c r="J16" s="4"/>
    </row>
    <row r="17" spans="1:10" ht="15" customHeight="1" x14ac:dyDescent="0.25">
      <c r="A17" s="9" t="s">
        <v>10</v>
      </c>
      <c r="B17" s="10">
        <f>('Andover US4'!B20+'Chesterfield NH9'!B20+'Chichester US4'!B20+'Lyme NH10'!B20+'Northumberland US3'!B20+'Northwood US4'!B20+'Rumney NH25'!B20+'Warner NH114'!B20)/8</f>
        <v>6890.75</v>
      </c>
      <c r="C17" s="11">
        <f t="shared" si="2"/>
        <v>1.0456635707288757</v>
      </c>
      <c r="D17" s="11">
        <f t="shared" si="3"/>
        <v>1.2017378369553386</v>
      </c>
      <c r="E17" s="4"/>
      <c r="F17" s="32" t="s">
        <v>290</v>
      </c>
      <c r="G17" s="4"/>
      <c r="H17" s="4"/>
      <c r="I17" s="4"/>
      <c r="J17" s="4"/>
    </row>
    <row r="18" spans="1:10" ht="15" customHeight="1" x14ac:dyDescent="0.25">
      <c r="A18" s="9" t="s">
        <v>11</v>
      </c>
      <c r="B18" s="10">
        <f>('Andover US4'!B21+'Chesterfield NH9'!B21+'Chichester US4'!B21+'Lyme NH10'!B21+'Northumberland US3'!B21+'Northwood US4'!B21+'Rumney NH25'!B21+'Warner NH114'!B21)/8</f>
        <v>6534.25</v>
      </c>
      <c r="C18" s="11">
        <f t="shared" ref="C18" si="4">B$20/B18</f>
        <v>1.1027135861039905</v>
      </c>
      <c r="D18" s="11">
        <f t="shared" ref="D18" si="5">B$21/B18</f>
        <v>1.2673030569690478</v>
      </c>
      <c r="E18" s="4"/>
      <c r="F18" s="4"/>
      <c r="G18" s="4"/>
      <c r="H18" s="4"/>
      <c r="I18" s="4"/>
      <c r="J18" s="4"/>
    </row>
    <row r="19" spans="1:10" ht="15" customHeight="1" x14ac:dyDescent="0.25">
      <c r="A19" s="16"/>
      <c r="B19" s="16"/>
      <c r="C19" s="16"/>
      <c r="D19" s="16"/>
      <c r="E19" s="4"/>
      <c r="F19" s="4"/>
      <c r="G19" s="4"/>
      <c r="H19" s="4"/>
      <c r="I19" s="4"/>
      <c r="J19" s="4"/>
    </row>
    <row r="20" spans="1:10" ht="15" customHeight="1" x14ac:dyDescent="0.25">
      <c r="A20" s="4" t="s">
        <v>237</v>
      </c>
      <c r="B20" s="6">
        <f>AVERAGE(B7:B18)</f>
        <v>7205.40625</v>
      </c>
      <c r="C20" s="16"/>
      <c r="D20" s="16"/>
      <c r="E20" s="4"/>
      <c r="F20" s="4"/>
      <c r="G20" s="4"/>
      <c r="H20" s="4"/>
      <c r="I20" s="4"/>
      <c r="J20" s="4"/>
    </row>
    <row r="21" spans="1:10" ht="15" customHeight="1" x14ac:dyDescent="0.25">
      <c r="A21" s="4" t="s">
        <v>236</v>
      </c>
      <c r="B21" s="6">
        <f>MAX(B7:B18)</f>
        <v>8280.875</v>
      </c>
      <c r="C21" s="4"/>
      <c r="D21" s="4"/>
      <c r="E21" s="4"/>
      <c r="F21" s="4"/>
      <c r="G21" s="4"/>
      <c r="H21" s="4"/>
      <c r="I21" s="4"/>
      <c r="J21" s="4"/>
    </row>
    <row r="22" spans="1:10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</row>
  </sheetData>
  <pageMargins left="0.7" right="0.7" top="0.75" bottom="0.75" header="0.3" footer="0.3"/>
  <pageSetup scale="88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N29"/>
  <sheetViews>
    <sheetView workbookViewId="0"/>
  </sheetViews>
  <sheetFormatPr defaultRowHeight="15" x14ac:dyDescent="0.25"/>
  <cols>
    <col min="1" max="1" width="12.7109375" customWidth="1"/>
    <col min="3" max="4" width="11.42578125" customWidth="1"/>
    <col min="8" max="8" width="14" customWidth="1"/>
    <col min="9" max="9" width="66.7109375" customWidth="1"/>
  </cols>
  <sheetData>
    <row r="1" spans="1:14" ht="15" customHeight="1" x14ac:dyDescent="0.25">
      <c r="A1" s="4" t="s">
        <v>269</v>
      </c>
      <c r="E1" s="4"/>
      <c r="F1" s="4"/>
      <c r="G1" s="4"/>
      <c r="H1" s="4"/>
      <c r="I1" s="4"/>
      <c r="J1" s="4"/>
    </row>
    <row r="2" spans="1:14" ht="15" customHeight="1" x14ac:dyDescent="0.25">
      <c r="E2" s="4"/>
      <c r="F2" s="4"/>
      <c r="G2" s="4"/>
      <c r="H2" s="4"/>
      <c r="I2" s="4"/>
      <c r="J2" s="4"/>
    </row>
    <row r="3" spans="1:14" ht="15" customHeight="1" x14ac:dyDescent="0.25">
      <c r="A3" t="s">
        <v>239</v>
      </c>
      <c r="C3" t="s">
        <v>244</v>
      </c>
      <c r="E3" s="4"/>
      <c r="F3" s="4"/>
      <c r="G3" s="4"/>
      <c r="H3" s="4"/>
      <c r="I3" s="4"/>
      <c r="J3" s="4"/>
    </row>
    <row r="4" spans="1:14" ht="15" customHeight="1" x14ac:dyDescent="0.25">
      <c r="E4" s="4"/>
      <c r="F4" s="4"/>
      <c r="G4" s="4"/>
      <c r="H4" s="4"/>
      <c r="I4" s="4"/>
      <c r="J4" s="4"/>
    </row>
    <row r="5" spans="1:14" ht="15" customHeight="1" x14ac:dyDescent="0.25">
      <c r="A5" s="4"/>
      <c r="B5" s="4"/>
      <c r="C5" s="4"/>
      <c r="D5" s="36"/>
    </row>
    <row r="6" spans="1:14" ht="30" customHeight="1" x14ac:dyDescent="0.25">
      <c r="A6" s="12" t="s">
        <v>178</v>
      </c>
      <c r="B6" s="12" t="s">
        <v>132</v>
      </c>
      <c r="C6" s="12" t="s">
        <v>271</v>
      </c>
      <c r="D6" s="12" t="s">
        <v>272</v>
      </c>
      <c r="E6" s="4"/>
      <c r="F6" s="24" t="s">
        <v>25</v>
      </c>
      <c r="G6" s="25" t="s">
        <v>26</v>
      </c>
      <c r="H6" s="24" t="s">
        <v>27</v>
      </c>
      <c r="I6" s="24" t="s">
        <v>28</v>
      </c>
      <c r="J6" s="4"/>
      <c r="K6" s="4"/>
      <c r="L6" s="4"/>
      <c r="M6" s="4"/>
      <c r="N6" s="4"/>
    </row>
    <row r="7" spans="1:14" ht="15" customHeight="1" x14ac:dyDescent="0.25">
      <c r="A7" s="9" t="s">
        <v>0</v>
      </c>
      <c r="B7" s="10">
        <f>('Bedford Toll'!B10+'Candia NH101'!B10+'Concord I93 Ex12-13'!B10+'Concord I393 Ex1-2'!B10+'Dover Toll'!B10+'Exeter NH101'!B10+'Hooksett Toll'!B10+'Hopkinton I89'!B10+'Manchester I93'!B10+'Nashua FEET'!B10+'Newington US4'!B10+'Rochester Toll'!B10)/12</f>
        <v>51346.166666666664</v>
      </c>
      <c r="C7" s="11">
        <f>B$20/B7</f>
        <v>1.1466317673828297</v>
      </c>
      <c r="D7" s="11">
        <f>B$21/B7</f>
        <v>1.2965362555465032</v>
      </c>
      <c r="E7" s="4"/>
      <c r="F7" s="23" t="s">
        <v>49</v>
      </c>
      <c r="G7" s="23" t="s">
        <v>50</v>
      </c>
      <c r="H7" s="23" t="s">
        <v>51</v>
      </c>
      <c r="I7" s="23" t="str">
        <f>'Bedford Toll'!B5</f>
        <v>FEET at Bedford Tolls</v>
      </c>
      <c r="J7" s="4"/>
    </row>
    <row r="8" spans="1:14" ht="15" customHeight="1" x14ac:dyDescent="0.25">
      <c r="A8" s="9" t="s">
        <v>1</v>
      </c>
      <c r="B8" s="10">
        <f>('Bedford Toll'!B11+'Candia NH101'!B11+'Concord I93 Ex12-13'!B11+'Concord I393 Ex1-2'!B11+'Dover Toll'!B11+'Exeter NH101'!B11+'Hooksett Toll'!B11+'Hopkinton I89'!B11+'Manchester I93'!B11+'Nashua FEET'!B11+'Newington US4'!B11+'Rochester Toll'!B11)/12</f>
        <v>54861.166666666664</v>
      </c>
      <c r="C8" s="11">
        <f t="shared" ref="C8:C18" si="0">B$20/B8</f>
        <v>1.0731661284393637</v>
      </c>
      <c r="D8" s="11">
        <f t="shared" ref="D8:D18" si="1">B$21/B8</f>
        <v>1.2134661129457085</v>
      </c>
      <c r="E8" s="4"/>
      <c r="F8" s="23" t="s">
        <v>49</v>
      </c>
      <c r="G8" s="23" t="s">
        <v>52</v>
      </c>
      <c r="H8" s="23" t="s">
        <v>53</v>
      </c>
      <c r="I8" s="23" t="str">
        <f>'Candia NH101'!B5</f>
        <v>NH 101 at Raymond TL (Exit 3-4)</v>
      </c>
      <c r="J8" s="4"/>
    </row>
    <row r="9" spans="1:14" ht="15" customHeight="1" x14ac:dyDescent="0.25">
      <c r="A9" s="9" t="s">
        <v>2</v>
      </c>
      <c r="B9" s="10">
        <f>('Bedford Toll'!B12+'Candia NH101'!B12+'Concord I93 Ex12-13'!B12+'Concord I393 Ex1-2'!B12+'Dover Toll'!B12+'Exeter NH101'!B12+'Hooksett Toll'!B12+'Hopkinton I89'!B12+'Manchester I93'!B12+'Nashua FEET'!B12+'Newington US4'!B12+'Rochester Toll'!B12)/12</f>
        <v>53691.25</v>
      </c>
      <c r="C9" s="11">
        <f t="shared" si="0"/>
        <v>1.0965501051536952</v>
      </c>
      <c r="D9" s="11">
        <f t="shared" si="1"/>
        <v>1.2399071853731598</v>
      </c>
      <c r="E9" s="4"/>
      <c r="F9" s="31" t="s">
        <v>49</v>
      </c>
      <c r="G9" s="31" t="s">
        <v>54</v>
      </c>
      <c r="H9" s="31" t="s">
        <v>292</v>
      </c>
      <c r="I9" s="31" t="str">
        <f>'Concord I93 Ex16-17'!B5</f>
        <v>I-93 south of US 4 Exit (16-17)</v>
      </c>
      <c r="J9" s="4"/>
    </row>
    <row r="10" spans="1:14" ht="15" customHeight="1" x14ac:dyDescent="0.25">
      <c r="A10" s="9" t="s">
        <v>3</v>
      </c>
      <c r="B10" s="10">
        <f>('Bedford Toll'!B13+'Candia NH101'!B13+'Concord I93 Ex12-13'!B13+'Concord I393 Ex1-2'!B13+'Dover Toll'!B13+'Exeter NH101'!B13+'Hooksett Toll'!B13+'Hopkinton I89'!B13+'Manchester I93'!B13+'Nashua FEET'!B13+'Newington US4'!B13+'Rochester Toll'!B13)/12</f>
        <v>56201.416666666664</v>
      </c>
      <c r="C10" s="11">
        <f t="shared" si="0"/>
        <v>1.0475740528486086</v>
      </c>
      <c r="D10" s="11">
        <f t="shared" si="1"/>
        <v>1.1845282666362207</v>
      </c>
      <c r="E10" s="4"/>
      <c r="F10" s="23" t="s">
        <v>49</v>
      </c>
      <c r="G10" s="23" t="s">
        <v>56</v>
      </c>
      <c r="H10" s="23" t="s">
        <v>55</v>
      </c>
      <c r="I10" s="23" t="str">
        <f>'Concord I93 Ex12-13'!B5</f>
        <v>I-93 south of US 3 (Exit 12-13)</v>
      </c>
      <c r="J10" s="4"/>
    </row>
    <row r="11" spans="1:14" ht="15" customHeight="1" x14ac:dyDescent="0.25">
      <c r="A11" s="9" t="s">
        <v>4</v>
      </c>
      <c r="B11" s="10">
        <f>('Bedford Toll'!B14+'Candia NH101'!B14+'Concord I93 Ex12-13'!B14+'Concord I393 Ex1-2'!B14+'Dover Toll'!B14+'Exeter NH101'!B14+'Hooksett Toll'!B14+'Hopkinton I89'!B14+'Manchester I93'!B14+'Nashua FEET'!B14+'Newington US4'!B14+'Rochester Toll'!B14)/12</f>
        <v>60912.916666666664</v>
      </c>
      <c r="C11" s="11">
        <f t="shared" si="0"/>
        <v>0.96654616221244816</v>
      </c>
      <c r="D11" s="11">
        <f t="shared" si="1"/>
        <v>1.0929072241109234</v>
      </c>
      <c r="E11" s="4"/>
      <c r="F11" s="23" t="s">
        <v>49</v>
      </c>
      <c r="G11" s="23" t="s">
        <v>57</v>
      </c>
      <c r="H11" s="23" t="s">
        <v>55</v>
      </c>
      <c r="I11" s="23" t="str">
        <f>'Concord I393 Ex1-2'!B5</f>
        <v>I-393/US 4/US 202 at Merrimack River (Exit 1-2)</v>
      </c>
      <c r="J11" s="4"/>
    </row>
    <row r="12" spans="1:14" ht="15" customHeight="1" x14ac:dyDescent="0.25">
      <c r="A12" s="9" t="s">
        <v>5</v>
      </c>
      <c r="B12" s="10">
        <f>('Bedford Toll'!B15+'Candia NH101'!B15+'Concord I93 Ex12-13'!B15+'Concord I393 Ex1-2'!B15+'Dover Toll'!B15+'Exeter NH101'!B15+'Hooksett Toll'!B15+'Hopkinton I89'!B15+'Manchester I93'!B15+'Nashua FEET'!B15+'Newington US4'!B15+'Rochester Toll'!B15)/12</f>
        <v>64329.083333333336</v>
      </c>
      <c r="C12" s="11">
        <f t="shared" si="0"/>
        <v>0.91521816855776739</v>
      </c>
      <c r="D12" s="11">
        <f t="shared" si="1"/>
        <v>1.0348688838252269</v>
      </c>
      <c r="E12" s="4"/>
      <c r="F12" s="23" t="s">
        <v>49</v>
      </c>
      <c r="G12" s="23" t="s">
        <v>58</v>
      </c>
      <c r="H12" s="23" t="s">
        <v>59</v>
      </c>
      <c r="I12" s="23" t="str">
        <f>'Dover Toll'!B5</f>
        <v>Spaulding TPK/NH 16 at Dover Toll (Exit 6-7)</v>
      </c>
      <c r="J12" s="4"/>
    </row>
    <row r="13" spans="1:14" ht="15" customHeight="1" x14ac:dyDescent="0.25">
      <c r="A13" s="9" t="s">
        <v>6</v>
      </c>
      <c r="B13" s="10">
        <f>('Bedford Toll'!B16+'Candia NH101'!B16+'Concord I93 Ex12-13'!B16+'Concord I393 Ex1-2'!B16+'Dover Toll'!B16+'Exeter NH101'!B16+'Hooksett Toll'!B16+'Hopkinton I89'!B16+'Manchester I93'!B16+'Nashua FEET'!B16+'Newington US4'!B16+'Rochester Toll'!B16)/12</f>
        <v>65060.083333333336</v>
      </c>
      <c r="C13" s="11">
        <f t="shared" si="0"/>
        <v>0.90493498958014451</v>
      </c>
      <c r="D13" s="11">
        <f t="shared" si="1"/>
        <v>1.0232413371742275</v>
      </c>
      <c r="E13" s="4"/>
      <c r="F13" s="23" t="s">
        <v>49</v>
      </c>
      <c r="G13" s="23" t="s">
        <v>60</v>
      </c>
      <c r="H13" s="23" t="s">
        <v>61</v>
      </c>
      <c r="I13" s="23" t="str">
        <f>'Exeter NH101'!B5</f>
        <v>NH 101 east of NH 108 (Exit 11-12)</v>
      </c>
      <c r="J13" s="4"/>
    </row>
    <row r="14" spans="1:14" ht="15" customHeight="1" x14ac:dyDescent="0.25">
      <c r="A14" s="9" t="s">
        <v>7</v>
      </c>
      <c r="B14" s="10">
        <f>('Bedford Toll'!B17+'Candia NH101'!B17+'Concord I93 Ex12-13'!B17+'Concord I393 Ex1-2'!B17+'Dover Toll'!B17+'Exeter NH101'!B17+'Hooksett Toll'!B17+'Hopkinton I89'!B17+'Manchester I93'!B17+'Nashua FEET'!B17+'Newington US4'!B17+'Rochester Toll'!B17)/12</f>
        <v>66572.166666666672</v>
      </c>
      <c r="C14" s="11">
        <f t="shared" si="0"/>
        <v>0.88438079728014463</v>
      </c>
      <c r="D14" s="11">
        <f t="shared" si="1"/>
        <v>1</v>
      </c>
      <c r="E14" s="4"/>
      <c r="F14" s="23" t="s">
        <v>49</v>
      </c>
      <c r="G14" s="23" t="s">
        <v>62</v>
      </c>
      <c r="H14" s="23" t="s">
        <v>63</v>
      </c>
      <c r="I14" s="23" t="str">
        <f>'Hooksett Toll'!B5</f>
        <v>I-93/FEET at Hooksett Toll (Exit 11)</v>
      </c>
      <c r="J14" s="4"/>
    </row>
    <row r="15" spans="1:14" ht="15" customHeight="1" x14ac:dyDescent="0.25">
      <c r="A15" s="9" t="s">
        <v>8</v>
      </c>
      <c r="B15" s="10">
        <f>('Bedford Toll'!B18+'Candia NH101'!B18+'Concord I93 Ex12-13'!B18+'Concord I393 Ex1-2'!B18+'Dover Toll'!B18+'Exeter NH101'!B18+'Hooksett Toll'!B18+'Hopkinton I89'!B18+'Manchester I93'!B18+'Nashua FEET'!B18+'Newington US4'!B18+'Rochester Toll'!B18)/12</f>
        <v>61530.583333333336</v>
      </c>
      <c r="C15" s="11">
        <f t="shared" si="0"/>
        <v>0.95684361570871934</v>
      </c>
      <c r="D15" s="11">
        <f t="shared" si="1"/>
        <v>1.0819362187096662</v>
      </c>
      <c r="E15" s="4"/>
      <c r="F15" s="23" t="s">
        <v>49</v>
      </c>
      <c r="G15" s="23" t="s">
        <v>64</v>
      </c>
      <c r="H15" s="23" t="s">
        <v>65</v>
      </c>
      <c r="I15" s="23" t="str">
        <f>'Hopkinton I89'!B5</f>
        <v>I-89 north of Concord TL (Exit 3-4)</v>
      </c>
      <c r="J15" s="4"/>
    </row>
    <row r="16" spans="1:14" ht="15" customHeight="1" x14ac:dyDescent="0.25">
      <c r="A16" s="9" t="s">
        <v>9</v>
      </c>
      <c r="B16" s="10">
        <f>('Bedford Toll'!B19+'Candia NH101'!B19+'Concord I93 Ex12-13'!B19+'Concord I393 Ex1-2'!B19+'Dover Toll'!B19+'Exeter NH101'!B19+'Hooksett Toll'!B19+'Hopkinton I89'!B19+'Manchester I93'!B19+'Nashua FEET'!B19+'Newington US4'!B19+'Rochester Toll'!B19)/12</f>
        <v>61427</v>
      </c>
      <c r="C16" s="11">
        <f t="shared" si="0"/>
        <v>0.95845712525979354</v>
      </c>
      <c r="D16" s="11">
        <f t="shared" si="1"/>
        <v>1.0837606698465931</v>
      </c>
      <c r="E16" s="32"/>
      <c r="F16" s="31" t="s">
        <v>49</v>
      </c>
      <c r="G16" s="31" t="s">
        <v>66</v>
      </c>
      <c r="H16" s="31" t="s">
        <v>293</v>
      </c>
      <c r="I16" s="31" t="str">
        <f>'Lebanon I89'!B5</f>
        <v>I-89 at Vermont SL</v>
      </c>
      <c r="J16" s="4"/>
    </row>
    <row r="17" spans="1:12" ht="15" customHeight="1" x14ac:dyDescent="0.25">
      <c r="A17" s="9" t="s">
        <v>10</v>
      </c>
      <c r="B17" s="10">
        <f>('Bedford Toll'!B20+'Candia NH101'!B20+'Concord I93 Ex12-13'!B20+'Concord I393 Ex1-2'!B20+'Dover Toll'!B20+'Exeter NH101'!B20+'Hooksett Toll'!B20+'Hopkinton I89'!B20+'Manchester I93'!B20+'Nashua FEET'!B20+'Newington US4'!B20+'Rochester Toll'!B20)/12</f>
        <v>55738.083333333336</v>
      </c>
      <c r="C17" s="11">
        <f t="shared" si="0"/>
        <v>1.0562822097997031</v>
      </c>
      <c r="D17" s="11">
        <f t="shared" si="1"/>
        <v>1.1943748813273989</v>
      </c>
      <c r="E17" s="4"/>
      <c r="F17" s="23" t="s">
        <v>49</v>
      </c>
      <c r="G17" s="23" t="s">
        <v>68</v>
      </c>
      <c r="H17" s="23" t="s">
        <v>69</v>
      </c>
      <c r="I17" s="23" t="str">
        <f>'Manchester I93'!B5</f>
        <v>I-93 at Hooksett TL (Exit 9-10)</v>
      </c>
      <c r="J17" s="4"/>
    </row>
    <row r="18" spans="1:12" ht="15" customHeight="1" x14ac:dyDescent="0.25">
      <c r="A18" s="9" t="s">
        <v>11</v>
      </c>
      <c r="B18" s="10">
        <f>('Bedford Toll'!B21+'Candia NH101'!B21+'Concord I93 Ex12-13'!B21+'Concord I393 Ex1-2'!B21+'Dover Toll'!B21+'Exeter NH101'!B21+'Hooksett Toll'!B21+'Hopkinton I89'!B21+'Manchester I93'!B21+'Nashua FEET'!B21+'Newington US4'!B21+'Rochester Toll'!B21)/12</f>
        <v>54831.833333333336</v>
      </c>
      <c r="C18" s="11">
        <f t="shared" si="0"/>
        <v>1.0737402390946864</v>
      </c>
      <c r="D18" s="11">
        <f t="shared" si="1"/>
        <v>1.214115279749294</v>
      </c>
      <c r="E18" s="4"/>
      <c r="F18" s="26" t="s">
        <v>49</v>
      </c>
      <c r="G18" s="26" t="s">
        <v>70</v>
      </c>
      <c r="H18" s="26" t="s">
        <v>71</v>
      </c>
      <c r="I18" s="26" t="str">
        <f>'Nashua FEET'!B5</f>
        <v xml:space="preserve">FEET south of the Canal Bridge Exit  5-6 </v>
      </c>
      <c r="J18" s="14"/>
      <c r="K18" s="1"/>
      <c r="L18" s="1"/>
    </row>
    <row r="19" spans="1:12" ht="15" customHeight="1" x14ac:dyDescent="0.25">
      <c r="A19" s="16"/>
      <c r="B19" s="16"/>
      <c r="C19" s="16"/>
      <c r="D19" s="16"/>
      <c r="E19" s="4"/>
      <c r="F19" s="23" t="s">
        <v>49</v>
      </c>
      <c r="G19" s="23" t="s">
        <v>72</v>
      </c>
      <c r="H19" s="23" t="s">
        <v>73</v>
      </c>
      <c r="I19" s="23" t="str">
        <f>'Newington US4'!B5</f>
        <v>US 4/NH 16 (Spaulding TPK) east/south of General Sullivan Bridge (Exit 4-5)</v>
      </c>
      <c r="J19" s="4"/>
    </row>
    <row r="20" spans="1:12" ht="15" customHeight="1" x14ac:dyDescent="0.25">
      <c r="A20" s="4" t="s">
        <v>237</v>
      </c>
      <c r="B20" s="6">
        <f>AVERAGE(B7:B18)</f>
        <v>58875.145833333336</v>
      </c>
      <c r="C20" s="16"/>
      <c r="D20" s="16"/>
      <c r="E20" s="4"/>
      <c r="F20" s="23" t="s">
        <v>49</v>
      </c>
      <c r="G20" s="23" t="s">
        <v>74</v>
      </c>
      <c r="H20" s="23" t="s">
        <v>75</v>
      </c>
      <c r="I20" s="23" t="str">
        <f>'Rochester Toll'!B5</f>
        <v>NH 16 (Spaulding TPK) at Rochester Toll (Exit 9-11)</v>
      </c>
      <c r="J20" s="4"/>
    </row>
    <row r="21" spans="1:12" ht="15" customHeight="1" x14ac:dyDescent="0.25">
      <c r="A21" s="4" t="s">
        <v>236</v>
      </c>
      <c r="B21" s="6">
        <f>MAX(B7:B18)</f>
        <v>66572.166666666672</v>
      </c>
      <c r="C21" s="4"/>
      <c r="D21" s="4"/>
      <c r="E21" s="4"/>
      <c r="F21" s="31" t="s">
        <v>49</v>
      </c>
      <c r="G21" s="34" t="s">
        <v>76</v>
      </c>
      <c r="H21" s="31" t="s">
        <v>294</v>
      </c>
      <c r="I21" s="31" t="str">
        <f>'Salem I93 SL'!B5</f>
        <v>I-93 at Mass SL</v>
      </c>
      <c r="J21" s="4"/>
    </row>
    <row r="22" spans="1:12" ht="15" customHeight="1" x14ac:dyDescent="0.25">
      <c r="A22" s="4"/>
      <c r="B22" s="4"/>
      <c r="C22" s="4"/>
      <c r="D22" s="4"/>
      <c r="E22" s="4"/>
      <c r="F22" s="34" t="s">
        <v>49</v>
      </c>
      <c r="G22" s="34" t="s">
        <v>77</v>
      </c>
      <c r="H22" s="34" t="s">
        <v>295</v>
      </c>
      <c r="I22" s="34" t="str">
        <f>'Windham I93'!B5</f>
        <v>I-93 south of Kendall Pond Rd (Exit 3-4)</v>
      </c>
      <c r="J22" s="4"/>
    </row>
    <row r="23" spans="1:12" ht="15" customHeight="1" x14ac:dyDescent="0.25">
      <c r="A23" s="4"/>
      <c r="B23" s="4"/>
      <c r="C23" s="4"/>
      <c r="D23" s="4"/>
      <c r="E23" s="4"/>
      <c r="J23" s="14"/>
      <c r="K23" s="1"/>
      <c r="L23" s="1"/>
    </row>
    <row r="24" spans="1:12" ht="15" customHeight="1" x14ac:dyDescent="0.25">
      <c r="A24" s="4"/>
      <c r="B24" s="21"/>
      <c r="C24" s="4"/>
      <c r="D24" s="4"/>
      <c r="E24" s="4"/>
      <c r="F24" s="32" t="s">
        <v>290</v>
      </c>
      <c r="J24" s="4"/>
    </row>
    <row r="25" spans="1:12" ht="15" customHeight="1" x14ac:dyDescent="0.25">
      <c r="A25" s="4"/>
      <c r="B25" s="21"/>
      <c r="C25" s="4"/>
      <c r="D25" s="4"/>
      <c r="E25" s="4"/>
      <c r="F25" s="23"/>
      <c r="G25" s="23"/>
      <c r="H25" s="23"/>
      <c r="I25" s="23"/>
      <c r="J25" s="4"/>
    </row>
    <row r="26" spans="1:12" x14ac:dyDescent="0.25">
      <c r="A26" s="4"/>
      <c r="B26" s="21"/>
      <c r="C26" s="4"/>
      <c r="D26" s="4"/>
      <c r="E26" s="4"/>
      <c r="G26" s="4"/>
      <c r="H26" s="4"/>
      <c r="I26" s="4"/>
      <c r="J26" s="4"/>
    </row>
    <row r="27" spans="1:12" x14ac:dyDescent="0.25">
      <c r="A27" s="4"/>
      <c r="B27" s="21"/>
      <c r="C27" s="4"/>
      <c r="D27" s="4"/>
      <c r="E27" s="4"/>
      <c r="F27" s="4"/>
      <c r="G27" s="4"/>
      <c r="H27" s="4"/>
      <c r="I27" s="4"/>
      <c r="J27" s="4"/>
    </row>
    <row r="28" spans="1:12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2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</sheetData>
  <pageMargins left="0.7" right="0.7" top="0.75" bottom="0.75" header="0.3" footer="0.3"/>
  <pageSetup scale="82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N37"/>
  <sheetViews>
    <sheetView workbookViewId="0"/>
  </sheetViews>
  <sheetFormatPr defaultRowHeight="15" x14ac:dyDescent="0.25"/>
  <cols>
    <col min="1" max="1" width="12.7109375" customWidth="1"/>
    <col min="3" max="4" width="11.42578125" customWidth="1"/>
    <col min="6" max="7" width="9.140625" style="2"/>
    <col min="8" max="8" width="16.7109375" style="2" customWidth="1"/>
    <col min="9" max="9" width="53.28515625" style="2" customWidth="1"/>
  </cols>
  <sheetData>
    <row r="1" spans="1:14" ht="15" customHeight="1" x14ac:dyDescent="0.25">
      <c r="A1" s="4" t="s">
        <v>269</v>
      </c>
      <c r="E1" s="4"/>
    </row>
    <row r="2" spans="1:14" ht="15" customHeight="1" x14ac:dyDescent="0.25">
      <c r="E2" s="4"/>
    </row>
    <row r="3" spans="1:14" ht="15" customHeight="1" x14ac:dyDescent="0.25">
      <c r="A3" t="s">
        <v>240</v>
      </c>
      <c r="C3" t="s">
        <v>245</v>
      </c>
      <c r="E3" s="4"/>
    </row>
    <row r="4" spans="1:14" ht="15" customHeight="1" x14ac:dyDescent="0.25">
      <c r="E4" s="4"/>
    </row>
    <row r="5" spans="1:14" ht="15" customHeight="1" x14ac:dyDescent="0.25">
      <c r="A5" s="4"/>
      <c r="B5" s="4"/>
      <c r="C5" s="4"/>
      <c r="D5" s="36"/>
      <c r="F5"/>
      <c r="G5"/>
      <c r="H5"/>
      <c r="I5"/>
    </row>
    <row r="6" spans="1:14" ht="30" customHeight="1" x14ac:dyDescent="0.25">
      <c r="A6" s="12" t="s">
        <v>178</v>
      </c>
      <c r="B6" s="12" t="s">
        <v>132</v>
      </c>
      <c r="C6" s="12" t="s">
        <v>271</v>
      </c>
      <c r="D6" s="12" t="s">
        <v>272</v>
      </c>
      <c r="E6" s="4"/>
      <c r="F6" s="24" t="s">
        <v>25</v>
      </c>
      <c r="G6" s="25" t="s">
        <v>26</v>
      </c>
      <c r="H6" s="24" t="s">
        <v>27</v>
      </c>
      <c r="I6" s="24" t="s">
        <v>28</v>
      </c>
      <c r="J6" s="4"/>
      <c r="K6" s="4"/>
      <c r="L6" s="4"/>
      <c r="M6" s="4"/>
      <c r="N6" s="4"/>
    </row>
    <row r="7" spans="1:14" ht="15" customHeight="1" x14ac:dyDescent="0.25">
      <c r="A7" s="9" t="s">
        <v>0</v>
      </c>
      <c r="B7" s="10">
        <f>('Bow NH3A'!B10+'Chichester NH28'!B10+'Claremont NH12'!B10+'Concord NH106'!B10+'Concord US3'!B10+'Dover DPR'!B10+'Durham US4'!B10+'Hampton US1'!B10+'Lebanon NH120'!B10+'Lee NH125'!B10+'Marlborough NH12'!B10+'Merrimack US3'!B10+'Newport NH10'!B10+'N Hampton US1'!B10+'Temple NH101'!B10+'Windham NH28'!B10)/16</f>
        <v>11281.5625</v>
      </c>
      <c r="C7" s="11">
        <f>B$20/B7</f>
        <v>1.132893825655799</v>
      </c>
      <c r="D7" s="11">
        <f>B$21/B7</f>
        <v>1.2360821029888369</v>
      </c>
      <c r="E7" s="4"/>
      <c r="F7" s="2" t="s">
        <v>100</v>
      </c>
      <c r="G7" s="2" t="s">
        <v>103</v>
      </c>
      <c r="H7" s="2" t="s">
        <v>104</v>
      </c>
      <c r="I7" s="2" t="s">
        <v>144</v>
      </c>
    </row>
    <row r="8" spans="1:14" ht="15" customHeight="1" x14ac:dyDescent="0.25">
      <c r="A8" s="9" t="s">
        <v>1</v>
      </c>
      <c r="B8" s="10">
        <f>('Bow NH3A'!B11+'Chichester NH28'!B11+'Claremont NH12'!B11+'Concord NH106'!B11+'Concord US3'!B11+'Dover DPR'!B11+'Durham US4'!B11+'Hampton US1'!B11+'Lebanon NH120'!B11+'Lee NH125'!B11+'Marlborough NH12'!B11+'Merrimack US3'!B11+'Newport NH10'!B11+'N Hampton US1'!B11+'Temple NH101'!B11+'Windham NH28'!B11)/16</f>
        <v>11848.0625</v>
      </c>
      <c r="C8" s="11">
        <f t="shared" ref="C8:C18" si="0">B$20/B8</f>
        <v>1.0787259520280215</v>
      </c>
      <c r="D8" s="11">
        <f t="shared" ref="D8:D18" si="1">B$21/B8</f>
        <v>1.1769804134642268</v>
      </c>
      <c r="E8" s="4"/>
      <c r="F8" s="23" t="s">
        <v>100</v>
      </c>
      <c r="G8" s="23" t="s">
        <v>105</v>
      </c>
      <c r="H8" s="23" t="s">
        <v>13</v>
      </c>
      <c r="I8" s="23" t="s">
        <v>154</v>
      </c>
    </row>
    <row r="9" spans="1:14" ht="15" customHeight="1" x14ac:dyDescent="0.25">
      <c r="A9" s="9" t="s">
        <v>2</v>
      </c>
      <c r="B9" s="10">
        <f>('Bow NH3A'!B12+'Chichester NH28'!B12+'Claremont NH12'!B12+'Concord NH106'!B12+'Concord US3'!B12+'Dover DPR'!B12+'Durham US4'!B12+'Hampton US1'!B12+'Lebanon NH120'!B12+'Lee NH125'!B12+'Marlborough NH12'!B12+'Merrimack US3'!B12+'Newport NH10'!B12+'N Hampton US1'!B12+'Temple NH101'!B12+'Windham NH28'!B12)/16</f>
        <v>11828.1875</v>
      </c>
      <c r="C9" s="11">
        <f t="shared" si="0"/>
        <v>1.0805385440499653</v>
      </c>
      <c r="D9" s="11">
        <f t="shared" si="1"/>
        <v>1.1789581032596921</v>
      </c>
      <c r="E9" s="4"/>
      <c r="F9" s="23" t="s">
        <v>100</v>
      </c>
      <c r="G9" s="23" t="s">
        <v>106</v>
      </c>
      <c r="H9" s="23" t="s">
        <v>107</v>
      </c>
      <c r="I9" s="23" t="s">
        <v>157</v>
      </c>
    </row>
    <row r="10" spans="1:14" ht="15" customHeight="1" x14ac:dyDescent="0.25">
      <c r="A10" s="9" t="s">
        <v>3</v>
      </c>
      <c r="B10" s="10">
        <f>('Bow NH3A'!B13+'Chichester NH28'!B13+'Claremont NH12'!B13+'Concord NH106'!B13+'Concord US3'!B13+'Dover DPR'!B13+'Durham US4'!B13+'Hampton US1'!B13+'Lebanon NH120'!B13+'Lee NH125'!B13+'Marlborough NH12'!B13+'Merrimack US3'!B13+'Newport NH10'!B13+'N Hampton US1'!B13+'Temple NH101'!B13+'Windham NH28'!B13)/16</f>
        <v>12491.3125</v>
      </c>
      <c r="C10" s="11">
        <f t="shared" si="0"/>
        <v>1.0231761073946393</v>
      </c>
      <c r="D10" s="11">
        <f t="shared" si="1"/>
        <v>1.1163708777600432</v>
      </c>
      <c r="E10" s="4"/>
      <c r="F10" s="23" t="s">
        <v>100</v>
      </c>
      <c r="G10" s="23" t="s">
        <v>108</v>
      </c>
      <c r="H10" s="23" t="s">
        <v>55</v>
      </c>
      <c r="I10" s="23" t="s">
        <v>264</v>
      </c>
    </row>
    <row r="11" spans="1:14" ht="15" customHeight="1" x14ac:dyDescent="0.25">
      <c r="A11" s="9" t="s">
        <v>4</v>
      </c>
      <c r="B11" s="10">
        <f>('Bow NH3A'!B14+'Chichester NH28'!B14+'Claremont NH12'!B14+'Concord NH106'!B14+'Concord US3'!B14+'Dover DPR'!B14+'Durham US4'!B14+'Hampton US1'!B14+'Lebanon NH120'!B14+'Lee NH125'!B14+'Marlborough NH12'!B14+'Merrimack US3'!B14+'Newport NH10'!B14+'N Hampton US1'!B14+'Temple NH101'!B14+'Windham NH28'!B14)/16</f>
        <v>13586.875</v>
      </c>
      <c r="C11" s="11">
        <f t="shared" si="0"/>
        <v>0.94067344404066422</v>
      </c>
      <c r="D11" s="11">
        <f t="shared" si="1"/>
        <v>1.0263535581213488</v>
      </c>
      <c r="E11" s="4"/>
      <c r="F11" s="23" t="s">
        <v>100</v>
      </c>
      <c r="G11" s="23" t="s">
        <v>109</v>
      </c>
      <c r="H11" s="23" t="s">
        <v>55</v>
      </c>
      <c r="I11" s="23" t="s">
        <v>159</v>
      </c>
    </row>
    <row r="12" spans="1:14" ht="15" customHeight="1" x14ac:dyDescent="0.25">
      <c r="A12" s="9" t="s">
        <v>5</v>
      </c>
      <c r="B12" s="10">
        <f>('Bow NH3A'!B15+'Chichester NH28'!B15+'Claremont NH12'!B15+'Concord NH106'!B15+'Concord US3'!B15+'Dover DPR'!B15+'Durham US4'!B15+'Hampton US1'!B15+'Lebanon NH120'!B15+'Lee NH125'!B15+'Marlborough NH12'!B15+'Merrimack US3'!B15+'Newport NH10'!B15+'N Hampton US1'!B15+'Temple NH101'!B15+'Windham NH28'!B15)/16</f>
        <v>13910.8125</v>
      </c>
      <c r="C12" s="11">
        <f t="shared" si="0"/>
        <v>0.9187682243578511</v>
      </c>
      <c r="D12" s="11">
        <f t="shared" si="1"/>
        <v>1.0024531277378659</v>
      </c>
      <c r="E12" s="4"/>
      <c r="F12" s="23" t="s">
        <v>100</v>
      </c>
      <c r="G12" s="23" t="s">
        <v>110</v>
      </c>
      <c r="H12" s="23" t="s">
        <v>59</v>
      </c>
      <c r="I12" s="23" t="s">
        <v>160</v>
      </c>
    </row>
    <row r="13" spans="1:14" ht="15" customHeight="1" x14ac:dyDescent="0.25">
      <c r="A13" s="9" t="s">
        <v>6</v>
      </c>
      <c r="B13" s="10">
        <f>('Bow NH3A'!B16+'Chichester NH28'!B16+'Claremont NH12'!B16+'Concord NH106'!B16+'Concord US3'!B16+'Dover DPR'!B16+'Durham US4'!B16+'Hampton US1'!B16+'Lebanon NH120'!B16+'Lee NH125'!B16+'Marlborough NH12'!B16+'Merrimack US3'!B16+'Newport NH10'!B16+'N Hampton US1'!B16+'Temple NH101'!B16+'Windham NH28'!B16)/16</f>
        <v>13765.0625</v>
      </c>
      <c r="C13" s="11">
        <f t="shared" si="0"/>
        <v>0.92849651064061645</v>
      </c>
      <c r="D13" s="11">
        <f t="shared" si="1"/>
        <v>1.013067503325902</v>
      </c>
      <c r="E13" s="4"/>
      <c r="F13" s="23" t="s">
        <v>100</v>
      </c>
      <c r="G13" s="23" t="s">
        <v>111</v>
      </c>
      <c r="H13" s="23" t="s">
        <v>112</v>
      </c>
      <c r="I13" s="23" t="s">
        <v>163</v>
      </c>
    </row>
    <row r="14" spans="1:14" ht="15" customHeight="1" x14ac:dyDescent="0.25">
      <c r="A14" s="9" t="s">
        <v>7</v>
      </c>
      <c r="B14" s="10">
        <f>('Bow NH3A'!B17+'Chichester NH28'!B17+'Claremont NH12'!B17+'Concord NH106'!B17+'Concord US3'!B17+'Dover DPR'!B17+'Durham US4'!B17+'Hampton US1'!B17+'Lebanon NH120'!B17+'Lee NH125'!B17+'Marlborough NH12'!B17+'Merrimack US3'!B17+'Newport NH10'!B17+'N Hampton US1'!B17+'Temple NH101'!B17+'Windham NH28'!B17)/16</f>
        <v>13944.9375</v>
      </c>
      <c r="C14" s="11">
        <f t="shared" si="0"/>
        <v>0.91651988400808537</v>
      </c>
      <c r="D14" s="11">
        <f t="shared" si="1"/>
        <v>1</v>
      </c>
      <c r="E14" s="4"/>
      <c r="F14" s="23" t="s">
        <v>100</v>
      </c>
      <c r="G14" s="23" t="s">
        <v>113</v>
      </c>
      <c r="H14" s="23" t="s">
        <v>38</v>
      </c>
      <c r="I14" s="23" t="s">
        <v>169</v>
      </c>
    </row>
    <row r="15" spans="1:14" ht="15" customHeight="1" x14ac:dyDescent="0.25">
      <c r="A15" s="9" t="s">
        <v>8</v>
      </c>
      <c r="B15" s="10">
        <f>('Bow NH3A'!B18+'Chichester NH28'!B18+'Claremont NH12'!B18+'Concord NH106'!B18+'Concord US3'!B18+'Dover DPR'!B18+'Durham US4'!B18+'Hampton US1'!B18+'Lebanon NH120'!B18+'Lee NH125'!B18+'Marlborough NH12'!B18+'Merrimack US3'!B18+'Newport NH10'!B18+'N Hampton US1'!B18+'Temple NH101'!B18+'Windham NH28'!B18)/16</f>
        <v>13168.25</v>
      </c>
      <c r="C15" s="11">
        <f t="shared" si="0"/>
        <v>0.97057790518861653</v>
      </c>
      <c r="D15" s="11">
        <f t="shared" si="1"/>
        <v>1.0589818312987678</v>
      </c>
      <c r="E15" s="4"/>
      <c r="F15" s="31" t="s">
        <v>100</v>
      </c>
      <c r="G15" s="31" t="s">
        <v>114</v>
      </c>
      <c r="H15" s="31" t="s">
        <v>296</v>
      </c>
      <c r="I15" s="31" t="s">
        <v>172</v>
      </c>
    </row>
    <row r="16" spans="1:14" ht="15" customHeight="1" x14ac:dyDescent="0.25">
      <c r="A16" s="9" t="s">
        <v>9</v>
      </c>
      <c r="B16" s="10">
        <f>('Bow NH3A'!B19+'Chichester NH28'!B19+'Claremont NH12'!B19+'Concord NH106'!B19+'Concord US3'!B19+'Dover DPR'!B19+'Durham US4'!B19+'Hampton US1'!B19+'Lebanon NH120'!B19+'Lee NH125'!B19+'Marlborough NH12'!B19+'Merrimack US3'!B19+'Newport NH10'!B19+'N Hampton US1'!B19+'Temple NH101'!B19+'Windham NH28'!B19)/16</f>
        <v>13367.0625</v>
      </c>
      <c r="C16" s="11">
        <f t="shared" si="0"/>
        <v>0.95614219653719734</v>
      </c>
      <c r="D16" s="11">
        <f t="shared" si="1"/>
        <v>1.0432312634133341</v>
      </c>
      <c r="E16" s="4"/>
      <c r="F16" s="23" t="s">
        <v>100</v>
      </c>
      <c r="G16" s="23" t="s">
        <v>115</v>
      </c>
      <c r="H16" s="23" t="s">
        <v>67</v>
      </c>
      <c r="I16" s="23" t="str">
        <f>'Lebanon NH120'!B5</f>
        <v>NH 120 1 mile south of Hanover TL (south of Lahaye Dr)</v>
      </c>
    </row>
    <row r="17" spans="1:9" ht="15" customHeight="1" x14ac:dyDescent="0.25">
      <c r="A17" s="9" t="s">
        <v>10</v>
      </c>
      <c r="B17" s="10">
        <f>('Bow NH3A'!B20+'Chichester NH28'!B20+'Claremont NH12'!B20+'Concord NH106'!B20+'Concord US3'!B20+'Dover DPR'!B20+'Durham US4'!B20+'Hampton US1'!B20+'Lebanon NH120'!B20+'Lee NH125'!B20+'Marlborough NH12'!B20+'Merrimack US3'!B20+'Newport NH10'!B20+'N Hampton US1'!B20+'Temple NH101'!B20+'Windham NH28'!B20)/16</f>
        <v>12215.0625</v>
      </c>
      <c r="C17" s="11">
        <f t="shared" si="0"/>
        <v>1.0463157679299635</v>
      </c>
      <c r="D17" s="11">
        <f t="shared" si="1"/>
        <v>1.1416181865626966</v>
      </c>
      <c r="E17" s="4"/>
      <c r="F17" s="23" t="s">
        <v>100</v>
      </c>
      <c r="G17" s="23" t="s">
        <v>116</v>
      </c>
      <c r="H17" s="23" t="s">
        <v>117</v>
      </c>
      <c r="I17" s="23" t="s">
        <v>183</v>
      </c>
    </row>
    <row r="18" spans="1:9" ht="15" customHeight="1" x14ac:dyDescent="0.25">
      <c r="A18" s="9" t="s">
        <v>11</v>
      </c>
      <c r="B18" s="10">
        <f>('Bow NH3A'!B21+'Chichester NH28'!B21+'Claremont NH12'!B21+'Concord NH106'!B21+'Concord US3'!B21+'Dover DPR'!B21+'Durham US4'!B21+'Hampton US1'!B21+'Lebanon NH120'!B21+'Lee NH125'!B21+'Marlborough NH12'!B21+'Merrimack US3'!B21+'Newport NH10'!B21+'N Hampton US1'!B21+'Temple NH101'!B21+'Windham NH28'!B21)/16</f>
        <v>11962.5625</v>
      </c>
      <c r="C18" s="11">
        <f t="shared" si="0"/>
        <v>1.06840089654704</v>
      </c>
      <c r="D18" s="11">
        <f t="shared" si="1"/>
        <v>1.1657149126702577</v>
      </c>
      <c r="E18" s="4"/>
      <c r="F18" s="23" t="s">
        <v>100</v>
      </c>
      <c r="G18" s="23" t="s">
        <v>118</v>
      </c>
      <c r="H18" s="23" t="s">
        <v>119</v>
      </c>
      <c r="I18" s="23" t="s">
        <v>193</v>
      </c>
    </row>
    <row r="19" spans="1:9" ht="15" customHeight="1" x14ac:dyDescent="0.25">
      <c r="A19" s="16"/>
      <c r="B19" s="16"/>
      <c r="C19" s="16"/>
      <c r="D19" s="16"/>
      <c r="E19" s="4"/>
      <c r="F19" s="23" t="s">
        <v>100</v>
      </c>
      <c r="G19" s="23" t="s">
        <v>120</v>
      </c>
      <c r="H19" s="23" t="s">
        <v>121</v>
      </c>
      <c r="I19" s="23" t="s">
        <v>198</v>
      </c>
    </row>
    <row r="20" spans="1:9" ht="15" customHeight="1" x14ac:dyDescent="0.25">
      <c r="A20" s="4" t="s">
        <v>237</v>
      </c>
      <c r="B20" s="6">
        <f>AVERAGE(B7:B18)</f>
        <v>12780.8125</v>
      </c>
      <c r="C20" s="16"/>
      <c r="D20" s="16"/>
      <c r="E20" s="4"/>
      <c r="F20" s="31" t="s">
        <v>100</v>
      </c>
      <c r="G20" s="31" t="s">
        <v>122</v>
      </c>
      <c r="H20" s="31" t="s">
        <v>297</v>
      </c>
      <c r="I20" s="31" t="s">
        <v>250</v>
      </c>
    </row>
    <row r="21" spans="1:9" ht="15" customHeight="1" x14ac:dyDescent="0.25">
      <c r="A21" s="4" t="s">
        <v>236</v>
      </c>
      <c r="B21" s="6">
        <f>MAX(B7:B18)</f>
        <v>13944.9375</v>
      </c>
      <c r="C21" s="4"/>
      <c r="D21" s="4"/>
      <c r="E21" s="4"/>
      <c r="F21" s="31" t="s">
        <v>100</v>
      </c>
      <c r="G21" s="31" t="s">
        <v>123</v>
      </c>
      <c r="H21" s="31" t="s">
        <v>298</v>
      </c>
      <c r="I21" s="31" t="s">
        <v>201</v>
      </c>
    </row>
    <row r="22" spans="1:9" ht="15" customHeight="1" x14ac:dyDescent="0.25">
      <c r="A22" s="4"/>
      <c r="B22" s="4"/>
      <c r="C22" s="4"/>
      <c r="D22" s="4"/>
      <c r="E22" s="4"/>
      <c r="F22" s="23" t="s">
        <v>100</v>
      </c>
      <c r="G22" s="23" t="s">
        <v>124</v>
      </c>
      <c r="H22" s="23" t="s">
        <v>125</v>
      </c>
      <c r="I22" s="23" t="s">
        <v>249</v>
      </c>
    </row>
    <row r="23" spans="1:9" ht="15" customHeight="1" x14ac:dyDescent="0.25">
      <c r="A23" s="4"/>
      <c r="B23" s="21"/>
      <c r="C23" s="4"/>
      <c r="D23" s="4"/>
      <c r="E23" s="4"/>
      <c r="F23" s="23" t="s">
        <v>100</v>
      </c>
      <c r="G23" s="23" t="s">
        <v>126</v>
      </c>
      <c r="H23" s="23" t="s">
        <v>127</v>
      </c>
      <c r="I23" s="23" t="s">
        <v>205</v>
      </c>
    </row>
    <row r="24" spans="1:9" ht="15" customHeight="1" x14ac:dyDescent="0.25">
      <c r="A24" s="4"/>
      <c r="B24" s="21"/>
      <c r="C24" s="4"/>
      <c r="D24" s="4"/>
      <c r="E24" s="4"/>
      <c r="F24" s="31" t="s">
        <v>100</v>
      </c>
      <c r="G24" s="31" t="s">
        <v>128</v>
      </c>
      <c r="H24" s="31" t="s">
        <v>299</v>
      </c>
      <c r="I24" s="31" t="s">
        <v>267</v>
      </c>
    </row>
    <row r="25" spans="1:9" ht="15" customHeight="1" x14ac:dyDescent="0.25">
      <c r="A25" s="4"/>
      <c r="B25" s="21"/>
      <c r="C25" s="4"/>
      <c r="D25" s="4"/>
      <c r="E25" s="4"/>
      <c r="F25" s="23" t="s">
        <v>100</v>
      </c>
      <c r="G25" s="23" t="s">
        <v>129</v>
      </c>
      <c r="H25" s="23" t="s">
        <v>130</v>
      </c>
      <c r="I25" s="23" t="s">
        <v>223</v>
      </c>
    </row>
    <row r="26" spans="1:9" ht="15" customHeight="1" x14ac:dyDescent="0.25">
      <c r="A26" s="4"/>
      <c r="B26" s="21"/>
      <c r="C26" s="4"/>
      <c r="D26" s="4"/>
      <c r="E26" s="4"/>
      <c r="F26" s="23" t="s">
        <v>100</v>
      </c>
      <c r="G26" s="23" t="s">
        <v>131</v>
      </c>
      <c r="H26" s="23" t="s">
        <v>78</v>
      </c>
      <c r="I26" s="23" t="s">
        <v>228</v>
      </c>
    </row>
    <row r="27" spans="1:9" x14ac:dyDescent="0.25">
      <c r="A27" s="4"/>
      <c r="B27" s="21"/>
      <c r="C27" s="4"/>
      <c r="D27" s="4"/>
      <c r="E27" s="4"/>
      <c r="F27" s="23"/>
      <c r="G27" s="23"/>
      <c r="H27" s="23"/>
      <c r="I27" s="23"/>
    </row>
    <row r="28" spans="1:9" x14ac:dyDescent="0.25">
      <c r="A28" s="4"/>
      <c r="B28" s="21"/>
      <c r="C28" s="4"/>
      <c r="D28" s="4"/>
      <c r="E28" s="4"/>
      <c r="F28" s="32" t="s">
        <v>290</v>
      </c>
    </row>
    <row r="29" spans="1:9" x14ac:dyDescent="0.25">
      <c r="A29" s="4"/>
      <c r="B29" s="21"/>
      <c r="C29" s="4"/>
      <c r="D29" s="4"/>
      <c r="E29" s="4"/>
    </row>
    <row r="30" spans="1:9" x14ac:dyDescent="0.25">
      <c r="A30" s="4"/>
      <c r="B30" s="21"/>
      <c r="C30" s="4"/>
      <c r="D30" s="4"/>
      <c r="E30" s="4"/>
    </row>
    <row r="31" spans="1:9" x14ac:dyDescent="0.25">
      <c r="A31" s="4"/>
      <c r="B31" s="21"/>
      <c r="C31" s="4"/>
      <c r="D31" s="4"/>
      <c r="E31" s="4"/>
    </row>
    <row r="32" spans="1:9" x14ac:dyDescent="0.25">
      <c r="A32" s="4"/>
      <c r="B32" s="21"/>
      <c r="C32" s="4"/>
      <c r="D32" s="4"/>
      <c r="E32" s="4"/>
    </row>
    <row r="33" spans="1:5" x14ac:dyDescent="0.25">
      <c r="A33" s="4"/>
      <c r="B33" s="21"/>
      <c r="C33" s="4"/>
      <c r="D33" s="4"/>
      <c r="E33" s="4"/>
    </row>
    <row r="34" spans="1:5" x14ac:dyDescent="0.25">
      <c r="A34" s="4"/>
      <c r="B34" s="21"/>
      <c r="C34" s="4"/>
      <c r="D34" s="4"/>
      <c r="E34" s="4"/>
    </row>
    <row r="35" spans="1:5" x14ac:dyDescent="0.25">
      <c r="A35" s="4"/>
      <c r="B35" s="4"/>
      <c r="C35" s="4"/>
      <c r="D35" s="4"/>
      <c r="E35" s="4"/>
    </row>
    <row r="36" spans="1:5" x14ac:dyDescent="0.25">
      <c r="A36" s="4"/>
      <c r="B36" s="4"/>
      <c r="C36" s="4"/>
      <c r="D36" s="4"/>
      <c r="E36" s="4"/>
    </row>
    <row r="37" spans="1:5" x14ac:dyDescent="0.25">
      <c r="A37" s="4"/>
      <c r="B37" s="4"/>
      <c r="C37" s="4"/>
      <c r="D37" s="4"/>
      <c r="E37" s="4"/>
    </row>
  </sheetData>
  <pageMargins left="0.7" right="0.7" top="0.75" bottom="0.75" header="0.3" footer="0.3"/>
  <pageSetup scale="88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N23"/>
  <sheetViews>
    <sheetView workbookViewId="0"/>
  </sheetViews>
  <sheetFormatPr defaultRowHeight="15" x14ac:dyDescent="0.25"/>
  <cols>
    <col min="1" max="1" width="12.7109375" customWidth="1"/>
    <col min="3" max="4" width="11.42578125" customWidth="1"/>
    <col min="8" max="8" width="13.42578125" customWidth="1"/>
    <col min="9" max="9" width="55.85546875" customWidth="1"/>
  </cols>
  <sheetData>
    <row r="1" spans="1:14" ht="15" customHeight="1" x14ac:dyDescent="0.25">
      <c r="A1" s="4" t="s">
        <v>269</v>
      </c>
      <c r="E1" s="4"/>
      <c r="F1" s="4"/>
      <c r="G1" s="4"/>
      <c r="H1" s="4"/>
      <c r="I1" s="4"/>
    </row>
    <row r="2" spans="1:14" ht="15" customHeight="1" x14ac:dyDescent="0.25">
      <c r="E2" s="4"/>
      <c r="F2" s="4"/>
      <c r="G2" s="4"/>
      <c r="H2" s="4"/>
      <c r="I2" s="4"/>
    </row>
    <row r="3" spans="1:14" ht="15" customHeight="1" x14ac:dyDescent="0.25">
      <c r="A3" t="s">
        <v>241</v>
      </c>
      <c r="C3" t="s">
        <v>246</v>
      </c>
      <c r="E3" s="4"/>
      <c r="F3" s="4"/>
      <c r="G3" s="4"/>
      <c r="H3" s="4"/>
      <c r="I3" s="4"/>
    </row>
    <row r="4" spans="1:14" ht="15" customHeight="1" x14ac:dyDescent="0.25">
      <c r="E4" s="4"/>
      <c r="F4" s="4"/>
      <c r="G4" s="4"/>
      <c r="H4" s="4"/>
      <c r="I4" s="4"/>
    </row>
    <row r="5" spans="1:14" ht="15" customHeight="1" x14ac:dyDescent="0.25">
      <c r="A5" s="4"/>
      <c r="B5" s="4"/>
      <c r="C5" s="4"/>
      <c r="D5" s="36"/>
    </row>
    <row r="6" spans="1:14" ht="30" customHeight="1" x14ac:dyDescent="0.25">
      <c r="A6" s="12" t="s">
        <v>178</v>
      </c>
      <c r="B6" s="12" t="s">
        <v>132</v>
      </c>
      <c r="C6" s="12" t="s">
        <v>271</v>
      </c>
      <c r="D6" s="12" t="s">
        <v>272</v>
      </c>
      <c r="E6" s="4"/>
      <c r="F6" s="24" t="s">
        <v>25</v>
      </c>
      <c r="G6" s="25" t="s">
        <v>26</v>
      </c>
      <c r="H6" s="24" t="s">
        <v>27</v>
      </c>
      <c r="I6" s="24" t="s">
        <v>28</v>
      </c>
      <c r="J6" s="4"/>
      <c r="K6" s="4"/>
      <c r="L6" s="4"/>
      <c r="M6" s="4"/>
      <c r="N6" s="4"/>
    </row>
    <row r="7" spans="1:14" ht="15" customHeight="1" x14ac:dyDescent="0.25">
      <c r="A7" s="9" t="s">
        <v>0</v>
      </c>
      <c r="B7" s="10">
        <f>('Alton NH11'!B10+'Belmont US3'!B10+'Gilford US3'!B10+'Jefferson US2'!B10+'Meredith NH104'!B10+'Ossipee NH16'!B10+'Tamworth NH25'!B10+'Wolfeboro NH28'!B10)/8</f>
        <v>7286.25</v>
      </c>
      <c r="C7" s="11">
        <f>B$20/B7</f>
        <v>1.2740507233945217</v>
      </c>
      <c r="D7" s="11">
        <f>B$21/B7</f>
        <v>1.6895865500085778</v>
      </c>
      <c r="E7" s="4"/>
      <c r="F7" s="23" t="s">
        <v>79</v>
      </c>
      <c r="G7" s="23" t="s">
        <v>80</v>
      </c>
      <c r="H7" s="23" t="s">
        <v>81</v>
      </c>
      <c r="I7" s="23" t="s">
        <v>136</v>
      </c>
    </row>
    <row r="8" spans="1:14" ht="15" customHeight="1" x14ac:dyDescent="0.25">
      <c r="A8" s="9" t="s">
        <v>1</v>
      </c>
      <c r="B8" s="10">
        <f>('Alton NH11'!B11+'Belmont US3'!B11+'Gilford US3'!B11+'Jefferson US2'!B11+'Meredith NH104'!B11+'Ossipee NH16'!B11+'Tamworth NH25'!B11+'Wolfeboro NH28'!B11)/8</f>
        <v>7887.375</v>
      </c>
      <c r="C8" s="11">
        <f t="shared" ref="C8:C18" si="0">B$20/B8</f>
        <v>1.1769507704823639</v>
      </c>
      <c r="D8" s="11">
        <f t="shared" ref="D8:D18" si="1">B$21/B8</f>
        <v>1.5608171286391226</v>
      </c>
      <c r="E8" s="4"/>
      <c r="F8" s="23" t="s">
        <v>79</v>
      </c>
      <c r="G8" s="23" t="s">
        <v>101</v>
      </c>
      <c r="H8" s="23" t="s">
        <v>102</v>
      </c>
      <c r="I8" s="23" t="s">
        <v>152</v>
      </c>
    </row>
    <row r="9" spans="1:14" ht="15" customHeight="1" x14ac:dyDescent="0.25">
      <c r="A9" s="9" t="s">
        <v>2</v>
      </c>
      <c r="B9" s="10">
        <f>('Alton NH11'!B12+'Belmont US3'!B12+'Gilford US3'!B12+'Jefferson US2'!B12+'Meredith NH104'!B12+'Ossipee NH16'!B12+'Tamworth NH25'!B12+'Wolfeboro NH28'!B12)/8</f>
        <v>7615.125</v>
      </c>
      <c r="C9" s="11">
        <f t="shared" si="0"/>
        <v>1.2190281949847617</v>
      </c>
      <c r="D9" s="11">
        <f t="shared" si="1"/>
        <v>1.6166182432986984</v>
      </c>
      <c r="E9" s="4"/>
      <c r="F9" s="23" t="s">
        <v>79</v>
      </c>
      <c r="G9" s="23" t="s">
        <v>82</v>
      </c>
      <c r="H9" s="23" t="s">
        <v>83</v>
      </c>
      <c r="I9" s="23" t="str">
        <f>'Gilford US3'!B5</f>
        <v>US 3/NH 11 1.2 miles north of NH 11A</v>
      </c>
    </row>
    <row r="10" spans="1:14" ht="15" customHeight="1" x14ac:dyDescent="0.25">
      <c r="A10" s="9" t="s">
        <v>3</v>
      </c>
      <c r="B10" s="10">
        <f>('Alton NH11'!B13+'Belmont US3'!B13+'Gilford US3'!B13+'Jefferson US2'!B13+'Meredith NH104'!B13+'Ossipee NH16'!B13+'Tamworth NH25'!B13+'Wolfeboro NH28'!B13)/8</f>
        <v>7926.25</v>
      </c>
      <c r="C10" s="11">
        <f t="shared" si="0"/>
        <v>1.1711783104662778</v>
      </c>
      <c r="D10" s="11">
        <f t="shared" si="1"/>
        <v>1.5531619618356727</v>
      </c>
      <c r="E10" s="4"/>
      <c r="F10" s="23" t="s">
        <v>79</v>
      </c>
      <c r="G10" s="23" t="s">
        <v>84</v>
      </c>
      <c r="H10" s="23" t="s">
        <v>85</v>
      </c>
      <c r="I10" s="23" t="str">
        <f>'Jefferson US2'!B5</f>
        <v>US 2 east of NH 115 (east of Carters Cut rd)</v>
      </c>
    </row>
    <row r="11" spans="1:14" ht="15" customHeight="1" x14ac:dyDescent="0.25">
      <c r="A11" s="9" t="s">
        <v>4</v>
      </c>
      <c r="B11" s="10">
        <f>('Alton NH11'!B14+'Belmont US3'!B14+'Gilford US3'!B14+'Jefferson US2'!B14+'Meredith NH104'!B14+'Ossipee NH16'!B14+'Tamworth NH25'!B14+'Wolfeboro NH28'!B14)/8</f>
        <v>9690</v>
      </c>
      <c r="C11" s="11">
        <f t="shared" si="0"/>
        <v>0.95800331097351232</v>
      </c>
      <c r="D11" s="11">
        <f t="shared" si="1"/>
        <v>1.2704592363261094</v>
      </c>
      <c r="E11" s="4"/>
      <c r="F11" s="23" t="s">
        <v>79</v>
      </c>
      <c r="G11" s="23" t="s">
        <v>86</v>
      </c>
      <c r="H11" s="23" t="s">
        <v>87</v>
      </c>
      <c r="I11" s="23" t="str">
        <f>'Meredith NH104'!B5</f>
        <v>NH 104 west of Chase Rd (by Wickwas Lake)</v>
      </c>
    </row>
    <row r="12" spans="1:14" ht="15" customHeight="1" x14ac:dyDescent="0.25">
      <c r="A12" s="9" t="s">
        <v>5</v>
      </c>
      <c r="B12" s="10">
        <f>('Alton NH11'!B15+'Belmont US3'!B15+'Gilford US3'!B15+'Jefferson US2'!B15+'Meredith NH104'!B15+'Ossipee NH16'!B15+'Tamworth NH25'!B15+'Wolfeboro NH28'!B15)/8</f>
        <v>11562.125</v>
      </c>
      <c r="C12" s="11">
        <f t="shared" si="0"/>
        <v>0.80288459805903623</v>
      </c>
      <c r="D12" s="11">
        <f t="shared" si="1"/>
        <v>1.0647480458825691</v>
      </c>
      <c r="E12" s="4"/>
      <c r="F12" s="23" t="s">
        <v>79</v>
      </c>
      <c r="G12" s="23" t="s">
        <v>88</v>
      </c>
      <c r="H12" s="23" t="s">
        <v>89</v>
      </c>
      <c r="I12" s="23" t="str">
        <f>'Ossipee NH16'!B5</f>
        <v>NH 16 (White Mtn Hwy) south of Pine River Rd</v>
      </c>
    </row>
    <row r="13" spans="1:14" ht="15" customHeight="1" x14ac:dyDescent="0.25">
      <c r="A13" s="9" t="s">
        <v>6</v>
      </c>
      <c r="B13" s="10">
        <f>('Alton NH11'!B16+'Belmont US3'!B16+'Gilford US3'!B16+'Jefferson US2'!B16+'Meredith NH104'!B16+'Ossipee NH16'!B16+'Tamworth NH25'!B16+'Wolfeboro NH28'!B16)/8</f>
        <v>12310.75</v>
      </c>
      <c r="C13" s="11">
        <f t="shared" si="0"/>
        <v>0.75406064482938362</v>
      </c>
      <c r="D13" s="11">
        <f t="shared" si="1"/>
        <v>1</v>
      </c>
      <c r="E13" s="4"/>
      <c r="F13" s="23" t="s">
        <v>79</v>
      </c>
      <c r="G13" s="23" t="s">
        <v>90</v>
      </c>
      <c r="H13" s="23" t="s">
        <v>91</v>
      </c>
      <c r="I13" s="23" t="str">
        <f>'Tamworth NH25'!B5</f>
        <v>NH 25/NH 113 east of Lords Hill Rd</v>
      </c>
    </row>
    <row r="14" spans="1:14" ht="15" customHeight="1" x14ac:dyDescent="0.25">
      <c r="A14" s="9" t="s">
        <v>7</v>
      </c>
      <c r="B14" s="10">
        <f>('Alton NH11'!B17+'Belmont US3'!B17+'Gilford US3'!B17+'Jefferson US2'!B17+'Meredith NH104'!B17+'Ossipee NH16'!B17+'Tamworth NH25'!B17+'Wolfeboro NH28'!B17)/8</f>
        <v>12022.25</v>
      </c>
      <c r="C14" s="11">
        <f t="shared" si="0"/>
        <v>0.77215596775423356</v>
      </c>
      <c r="D14" s="11">
        <f t="shared" si="1"/>
        <v>1.0239971719104162</v>
      </c>
      <c r="E14" s="4"/>
      <c r="F14" s="23" t="s">
        <v>79</v>
      </c>
      <c r="G14" s="23" t="s">
        <v>92</v>
      </c>
      <c r="H14" s="23" t="s">
        <v>93</v>
      </c>
      <c r="I14" s="23" t="str">
        <f>'Wolfeboro NH28'!B5</f>
        <v>NH 28 at Alton TL (south o Drew Hill Rd)</v>
      </c>
    </row>
    <row r="15" spans="1:14" ht="15" customHeight="1" x14ac:dyDescent="0.25">
      <c r="A15" s="9" t="s">
        <v>8</v>
      </c>
      <c r="B15" s="10">
        <f>('Alton NH11'!B18+'Belmont US3'!B18+'Gilford US3'!B18+'Jefferson US2'!B18+'Meredith NH104'!B18+'Ossipee NH16'!B18+'Tamworth NH25'!B18+'Wolfeboro NH28'!B18)/8</f>
        <v>9980.25</v>
      </c>
      <c r="C15" s="11">
        <f t="shared" si="0"/>
        <v>0.9301422392558637</v>
      </c>
      <c r="D15" s="11">
        <f t="shared" si="1"/>
        <v>1.2335111845895643</v>
      </c>
      <c r="E15" s="4"/>
      <c r="F15" s="4"/>
      <c r="G15" s="4"/>
      <c r="H15" s="4"/>
      <c r="I15" s="4"/>
    </row>
    <row r="16" spans="1:14" ht="15" customHeight="1" x14ac:dyDescent="0.25">
      <c r="A16" s="9" t="s">
        <v>9</v>
      </c>
      <c r="B16" s="10">
        <f>('Alton NH11'!B19+'Belmont US3'!B19+'Gilford US3'!B19+'Jefferson US2'!B19+'Meredith NH104'!B19+'Ossipee NH16'!B19+'Tamworth NH25'!B19+'Wolfeboro NH28'!B19)/8</f>
        <v>9425.25</v>
      </c>
      <c r="C16" s="11">
        <f t="shared" si="0"/>
        <v>0.9849130880701662</v>
      </c>
      <c r="D16" s="11">
        <f t="shared" si="1"/>
        <v>1.3061457255775708</v>
      </c>
      <c r="E16" s="4"/>
      <c r="F16" s="4"/>
      <c r="G16" s="4"/>
      <c r="H16" s="4"/>
      <c r="I16" s="4"/>
    </row>
    <row r="17" spans="1:9" ht="15" customHeight="1" x14ac:dyDescent="0.25">
      <c r="A17" s="9" t="s">
        <v>10</v>
      </c>
      <c r="B17" s="10">
        <f>('Alton NH11'!B20+'Belmont US3'!B20+'Gilford US3'!B20+'Jefferson US2'!B20+'Meredith NH104'!B20+'Ossipee NH16'!B20+'Tamworth NH25'!B20+'Wolfeboro NH28'!B20)/8</f>
        <v>7798.5</v>
      </c>
      <c r="C17" s="11">
        <f t="shared" si="0"/>
        <v>1.1903637985937467</v>
      </c>
      <c r="D17" s="11">
        <f t="shared" si="1"/>
        <v>1.5786048599089568</v>
      </c>
      <c r="E17" s="4"/>
      <c r="F17" s="4"/>
      <c r="G17" s="4"/>
      <c r="H17" s="4"/>
      <c r="I17" s="4"/>
    </row>
    <row r="18" spans="1:9" ht="15" customHeight="1" x14ac:dyDescent="0.25">
      <c r="A18" s="9" t="s">
        <v>11</v>
      </c>
      <c r="B18" s="10">
        <f>('Alton NH11'!B21+'Belmont US3'!B21+'Gilford US3'!B21+'Jefferson US2'!B21+'Meredith NH104'!B21+'Ossipee NH16'!B21+'Tamworth NH25'!B21+'Wolfeboro NH28'!B21)/8</f>
        <v>7892.5</v>
      </c>
      <c r="C18" s="11">
        <f t="shared" si="0"/>
        <v>1.1761865167352974</v>
      </c>
      <c r="D18" s="11">
        <f t="shared" si="1"/>
        <v>1.5598036110231233</v>
      </c>
      <c r="E18" s="4"/>
      <c r="F18" s="4"/>
      <c r="G18" s="4"/>
      <c r="H18" s="4"/>
      <c r="I18" s="4"/>
    </row>
    <row r="19" spans="1:9" ht="15" customHeight="1" x14ac:dyDescent="0.25">
      <c r="A19" s="16"/>
      <c r="B19" s="16"/>
      <c r="C19" s="16"/>
      <c r="D19" s="16"/>
      <c r="E19" s="4"/>
      <c r="F19" s="4"/>
      <c r="G19" s="4"/>
      <c r="H19" s="4"/>
      <c r="I19" s="4"/>
    </row>
    <row r="20" spans="1:9" ht="15" customHeight="1" x14ac:dyDescent="0.25">
      <c r="A20" s="4" t="s">
        <v>237</v>
      </c>
      <c r="B20" s="6">
        <f>AVERAGE(B7:B18)</f>
        <v>9283.0520833333339</v>
      </c>
      <c r="C20" s="16"/>
      <c r="D20" s="16"/>
      <c r="E20" s="4"/>
      <c r="F20" s="4"/>
      <c r="G20" s="4"/>
      <c r="H20" s="4"/>
      <c r="I20" s="4"/>
    </row>
    <row r="21" spans="1:9" ht="15" customHeight="1" x14ac:dyDescent="0.25">
      <c r="A21" s="4" t="s">
        <v>236</v>
      </c>
      <c r="B21" s="6">
        <f>MAX(B7:B18)</f>
        <v>12310.75</v>
      </c>
      <c r="C21" s="4"/>
      <c r="D21" s="4"/>
      <c r="E21" s="4"/>
      <c r="F21" s="4"/>
      <c r="G21" s="4"/>
      <c r="H21" s="4"/>
      <c r="I21" s="4"/>
    </row>
    <row r="22" spans="1:9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</sheetData>
  <pageMargins left="0.7" right="0.7" top="0.75" bottom="0.75" header="0.3" footer="0.3"/>
  <pageSetup scale="8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N23"/>
  <sheetViews>
    <sheetView workbookViewId="0"/>
  </sheetViews>
  <sheetFormatPr defaultRowHeight="15" x14ac:dyDescent="0.25"/>
  <cols>
    <col min="1" max="1" width="12.7109375" customWidth="1"/>
    <col min="3" max="4" width="11.42578125" customWidth="1"/>
    <col min="8" max="8" width="11.7109375" customWidth="1"/>
    <col min="9" max="9" width="41" customWidth="1"/>
  </cols>
  <sheetData>
    <row r="1" spans="1:14" ht="15" customHeight="1" x14ac:dyDescent="0.25">
      <c r="A1" s="4" t="s">
        <v>269</v>
      </c>
      <c r="E1" s="4"/>
      <c r="F1" s="4"/>
      <c r="G1" s="4"/>
      <c r="H1" s="4"/>
      <c r="I1" s="4"/>
    </row>
    <row r="2" spans="1:14" ht="15" customHeight="1" x14ac:dyDescent="0.25">
      <c r="E2" s="4"/>
      <c r="F2" s="4"/>
      <c r="G2" s="4"/>
      <c r="H2" s="4"/>
      <c r="I2" s="4"/>
    </row>
    <row r="3" spans="1:14" ht="15" customHeight="1" x14ac:dyDescent="0.25">
      <c r="A3" t="s">
        <v>242</v>
      </c>
      <c r="C3" t="s">
        <v>247</v>
      </c>
      <c r="E3" s="4"/>
      <c r="F3" s="4"/>
      <c r="G3" s="4"/>
      <c r="H3" s="4"/>
      <c r="I3" s="4"/>
    </row>
    <row r="4" spans="1:14" ht="15" customHeight="1" x14ac:dyDescent="0.25">
      <c r="E4" s="4"/>
      <c r="F4" s="4"/>
      <c r="G4" s="4"/>
      <c r="H4" s="4"/>
      <c r="I4" s="4"/>
    </row>
    <row r="5" spans="1:14" ht="15" customHeight="1" x14ac:dyDescent="0.25">
      <c r="A5" s="4"/>
      <c r="B5" s="4"/>
      <c r="C5" s="4"/>
      <c r="D5" s="36"/>
    </row>
    <row r="6" spans="1:14" ht="30" customHeight="1" x14ac:dyDescent="0.25">
      <c r="A6" s="12" t="s">
        <v>178</v>
      </c>
      <c r="B6" s="12" t="s">
        <v>132</v>
      </c>
      <c r="C6" s="12" t="s">
        <v>271</v>
      </c>
      <c r="D6" s="12" t="s">
        <v>272</v>
      </c>
      <c r="E6" s="4"/>
      <c r="F6" s="24" t="s">
        <v>25</v>
      </c>
      <c r="G6" s="25" t="s">
        <v>26</v>
      </c>
      <c r="H6" s="24" t="s">
        <v>27</v>
      </c>
      <c r="I6" s="24" t="s">
        <v>28</v>
      </c>
      <c r="J6" s="4"/>
      <c r="K6" s="4"/>
      <c r="L6" s="4"/>
      <c r="M6" s="4"/>
      <c r="N6" s="4"/>
    </row>
    <row r="7" spans="1:14" ht="15" customHeight="1" x14ac:dyDescent="0.25">
      <c r="A7" s="9" t="s">
        <v>0</v>
      </c>
      <c r="B7" s="10">
        <f>('Bartlett US302'!B10+'Hampton NH1A'!B10+'Jackson NH16'!B10)/3</f>
        <v>3337</v>
      </c>
      <c r="C7" s="11">
        <f>B$20/B7</f>
        <v>1.5458412413012357</v>
      </c>
      <c r="D7" s="11">
        <f>B$21/B7</f>
        <v>2.4603935670762165</v>
      </c>
      <c r="E7" s="4"/>
      <c r="F7" s="23" t="s">
        <v>99</v>
      </c>
      <c r="G7" s="23" t="s">
        <v>94</v>
      </c>
      <c r="H7" s="23" t="s">
        <v>95</v>
      </c>
      <c r="I7" s="23" t="str">
        <f>'Bartlett US302'!B5</f>
        <v>US 302 2 miles east of Harts Location TL</v>
      </c>
    </row>
    <row r="8" spans="1:14" ht="15" customHeight="1" x14ac:dyDescent="0.25">
      <c r="A8" s="9" t="s">
        <v>1</v>
      </c>
      <c r="B8" s="10">
        <f>('Bartlett US302'!B11+'Hampton NH1A'!B11+'Jackson NH16'!B11)/3</f>
        <v>3960.6666666666665</v>
      </c>
      <c r="C8" s="11">
        <f t="shared" ref="C8:C18" si="0">B$20/B8</f>
        <v>1.3024252370532461</v>
      </c>
      <c r="D8" s="11">
        <f t="shared" ref="D8:D18" si="1">B$21/B8</f>
        <v>2.0729675138865513</v>
      </c>
      <c r="E8" s="4"/>
      <c r="F8" s="22" t="s">
        <v>99</v>
      </c>
      <c r="G8" s="22" t="s">
        <v>96</v>
      </c>
      <c r="H8" s="22" t="s">
        <v>38</v>
      </c>
      <c r="I8" s="22" t="str">
        <f>'Hampton NH1A'!B5</f>
        <v>NH 1A (Ocean Blvd) at Seabrook TL</v>
      </c>
    </row>
    <row r="9" spans="1:14" ht="15" customHeight="1" x14ac:dyDescent="0.25">
      <c r="A9" s="9" t="s">
        <v>2</v>
      </c>
      <c r="B9" s="10">
        <f>('Bartlett US302'!B12+'Hampton NH1A'!B12+'Jackson NH16'!B12)/3</f>
        <v>4079.3333333333335</v>
      </c>
      <c r="C9" s="11">
        <f t="shared" si="0"/>
        <v>1.2645380508797737</v>
      </c>
      <c r="D9" s="11">
        <f t="shared" si="1"/>
        <v>2.0126654682137604</v>
      </c>
      <c r="E9" s="4"/>
      <c r="F9" s="22" t="s">
        <v>99</v>
      </c>
      <c r="G9" s="22" t="s">
        <v>97</v>
      </c>
      <c r="H9" s="22" t="s">
        <v>98</v>
      </c>
      <c r="I9" s="22" t="str">
        <f>'Jackson NH16'!B5</f>
        <v>NH 16 south of Blake House Dr</v>
      </c>
    </row>
    <row r="10" spans="1:14" ht="15" customHeight="1" x14ac:dyDescent="0.25">
      <c r="A10" s="9" t="s">
        <v>3</v>
      </c>
      <c r="B10" s="10">
        <f>('Bartlett US302'!B13+'Hampton NH1A'!B13+'Jackson NH16'!B13)/3</f>
        <v>4229.666666666667</v>
      </c>
      <c r="C10" s="11">
        <f t="shared" si="0"/>
        <v>1.2195930858749049</v>
      </c>
      <c r="D10" s="11">
        <f t="shared" si="1"/>
        <v>1.9411301126960359</v>
      </c>
      <c r="E10" s="4"/>
      <c r="F10" s="4"/>
      <c r="G10" s="4"/>
      <c r="H10" s="4"/>
      <c r="I10" s="4"/>
    </row>
    <row r="11" spans="1:14" ht="15" customHeight="1" x14ac:dyDescent="0.25">
      <c r="A11" s="9" t="s">
        <v>4</v>
      </c>
      <c r="B11" s="10">
        <f>('Bartlett US302'!B14+'Hampton NH1A'!B14+'Jackson NH16'!B14)/3</f>
        <v>5403.666666666667</v>
      </c>
      <c r="C11" s="11">
        <f t="shared" si="0"/>
        <v>0.95462443197006164</v>
      </c>
      <c r="D11" s="11">
        <f t="shared" si="1"/>
        <v>1.5194004071309606</v>
      </c>
      <c r="E11" s="4"/>
      <c r="F11" s="4"/>
      <c r="G11" s="4"/>
      <c r="H11" s="4"/>
      <c r="I11" s="4"/>
    </row>
    <row r="12" spans="1:14" ht="15" customHeight="1" x14ac:dyDescent="0.25">
      <c r="A12" s="9" t="s">
        <v>5</v>
      </c>
      <c r="B12" s="10">
        <f>('Bartlett US302'!B15+'Hampton NH1A'!B15+'Jackson NH16'!B15)/3</f>
        <v>6851</v>
      </c>
      <c r="C12" s="11">
        <f t="shared" si="0"/>
        <v>0.75295171832173746</v>
      </c>
      <c r="D12" s="11">
        <f t="shared" si="1"/>
        <v>1.1984138568578797</v>
      </c>
      <c r="E12" s="4"/>
      <c r="F12" s="4"/>
      <c r="G12" s="4"/>
      <c r="H12" s="4"/>
      <c r="I12" s="4"/>
    </row>
    <row r="13" spans="1:14" ht="15" customHeight="1" x14ac:dyDescent="0.25">
      <c r="A13" s="9" t="s">
        <v>6</v>
      </c>
      <c r="B13" s="10">
        <f>('Bartlett US302'!B16+'Hampton NH1A'!B16+'Jackson NH16'!B16)/3</f>
        <v>8210.3333333333339</v>
      </c>
      <c r="C13" s="11">
        <f t="shared" si="0"/>
        <v>0.62829023046838006</v>
      </c>
      <c r="D13" s="11">
        <f t="shared" si="1"/>
        <v>1</v>
      </c>
      <c r="E13" s="4"/>
      <c r="F13" s="4"/>
      <c r="G13" s="4"/>
      <c r="H13" s="4"/>
      <c r="I13" s="4"/>
    </row>
    <row r="14" spans="1:14" ht="15" customHeight="1" x14ac:dyDescent="0.25">
      <c r="A14" s="9" t="s">
        <v>7</v>
      </c>
      <c r="B14" s="10">
        <f>('Bartlett US302'!B17+'Hampton NH1A'!B17+'Jackson NH16'!B17)/3</f>
        <v>7831</v>
      </c>
      <c r="C14" s="11">
        <f t="shared" si="0"/>
        <v>0.6587245846280454</v>
      </c>
      <c r="D14" s="11">
        <f t="shared" si="1"/>
        <v>1.0484399608393991</v>
      </c>
      <c r="E14" s="4"/>
      <c r="F14" s="4"/>
      <c r="G14" s="4"/>
      <c r="H14" s="4"/>
      <c r="I14" s="4"/>
    </row>
    <row r="15" spans="1:14" ht="15" customHeight="1" x14ac:dyDescent="0.25">
      <c r="A15" s="9" t="s">
        <v>8</v>
      </c>
      <c r="B15" s="10">
        <f>('Bartlett US302'!B18+'Hampton NH1A'!B18+'Jackson NH16'!B18)/3</f>
        <v>5815.333333333333</v>
      </c>
      <c r="C15" s="11">
        <f t="shared" si="0"/>
        <v>0.88704669647292622</v>
      </c>
      <c r="D15" s="11">
        <f t="shared" si="1"/>
        <v>1.4118422561045514</v>
      </c>
      <c r="E15" s="4"/>
      <c r="F15" s="4"/>
      <c r="G15" s="4"/>
      <c r="H15" s="4"/>
      <c r="I15" s="4"/>
    </row>
    <row r="16" spans="1:14" ht="15" customHeight="1" x14ac:dyDescent="0.25">
      <c r="A16" s="9" t="s">
        <v>9</v>
      </c>
      <c r="B16" s="10">
        <f>('Bartlett US302'!B19+'Hampton NH1A'!B19+'Jackson NH16'!B19)/3</f>
        <v>4944</v>
      </c>
      <c r="C16" s="11">
        <f t="shared" si="0"/>
        <v>1.0433803038475371</v>
      </c>
      <c r="D16" s="11">
        <f t="shared" si="1"/>
        <v>1.6606661272923411</v>
      </c>
      <c r="E16" s="4"/>
      <c r="F16" s="4"/>
      <c r="G16" s="4"/>
      <c r="H16" s="4"/>
      <c r="I16" s="4"/>
    </row>
    <row r="17" spans="1:9" ht="15" customHeight="1" x14ac:dyDescent="0.25">
      <c r="A17" s="9" t="s">
        <v>10</v>
      </c>
      <c r="B17" s="10">
        <f>('Bartlett US302'!B20+'Hampton NH1A'!B20+'Jackson NH16'!B20)/3</f>
        <v>3452.3333333333335</v>
      </c>
      <c r="C17" s="11">
        <f t="shared" si="0"/>
        <v>1.4941987705577551</v>
      </c>
      <c r="D17" s="11">
        <f t="shared" si="1"/>
        <v>2.3781983199768275</v>
      </c>
      <c r="E17" s="4"/>
      <c r="F17" s="4"/>
      <c r="G17" s="4"/>
      <c r="H17" s="4"/>
      <c r="I17" s="4"/>
    </row>
    <row r="18" spans="1:9" ht="15" customHeight="1" x14ac:dyDescent="0.25">
      <c r="A18" s="9" t="s">
        <v>11</v>
      </c>
      <c r="B18" s="10">
        <f>('Bartlett US302'!B21+'Hampton NH1A'!B21+'Jackson NH16'!B21)/3</f>
        <v>3787.3333333333335</v>
      </c>
      <c r="C18" s="11">
        <f t="shared" si="0"/>
        <v>1.3620327993897792</v>
      </c>
      <c r="D18" s="11">
        <f t="shared" si="1"/>
        <v>2.1678401689843336</v>
      </c>
      <c r="E18" s="4"/>
      <c r="F18" s="4"/>
      <c r="G18" s="4"/>
      <c r="H18" s="4"/>
      <c r="I18" s="4"/>
    </row>
    <row r="19" spans="1:9" ht="15" customHeight="1" x14ac:dyDescent="0.25">
      <c r="A19" s="16"/>
      <c r="B19" s="16"/>
      <c r="C19" s="16"/>
      <c r="D19" s="16"/>
      <c r="E19" s="4"/>
      <c r="F19" s="4"/>
      <c r="G19" s="4"/>
      <c r="H19" s="4"/>
      <c r="I19" s="4"/>
    </row>
    <row r="20" spans="1:9" ht="15" customHeight="1" x14ac:dyDescent="0.25">
      <c r="A20" s="4" t="s">
        <v>237</v>
      </c>
      <c r="B20" s="6">
        <f>AVERAGE(B7:B18)</f>
        <v>5158.4722222222235</v>
      </c>
      <c r="C20" s="16"/>
      <c r="D20" s="16"/>
      <c r="E20" s="4"/>
      <c r="F20" s="4"/>
      <c r="G20" s="4"/>
      <c r="H20" s="4"/>
      <c r="I20" s="4"/>
    </row>
    <row r="21" spans="1:9" ht="15" customHeight="1" x14ac:dyDescent="0.25">
      <c r="A21" s="4" t="s">
        <v>236</v>
      </c>
      <c r="B21" s="6">
        <f>MAX(B7:B18)</f>
        <v>8210.3333333333339</v>
      </c>
      <c r="C21" s="4"/>
      <c r="D21" s="4"/>
      <c r="E21" s="4"/>
      <c r="F21" s="4"/>
      <c r="G21" s="4"/>
      <c r="H21" s="4"/>
      <c r="I21" s="4"/>
    </row>
    <row r="22" spans="1:9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148</v>
      </c>
      <c r="C3" s="4"/>
      <c r="D3" s="4"/>
      <c r="E3" s="4"/>
    </row>
    <row r="4" spans="1:12" ht="15" customHeight="1" x14ac:dyDescent="0.25">
      <c r="A4" s="4" t="s">
        <v>133</v>
      </c>
      <c r="B4" s="5" t="s">
        <v>35</v>
      </c>
      <c r="C4" s="4"/>
      <c r="D4" s="4"/>
      <c r="E4" s="4"/>
    </row>
    <row r="5" spans="1:12" ht="15" customHeight="1" x14ac:dyDescent="0.25">
      <c r="A5" s="4" t="s">
        <v>145</v>
      </c>
      <c r="B5" s="3" t="s">
        <v>265</v>
      </c>
      <c r="C5" s="4"/>
      <c r="D5" s="4"/>
      <c r="E5" s="4"/>
    </row>
    <row r="6" spans="1:12" ht="15" customHeight="1" x14ac:dyDescent="0.25">
      <c r="A6" s="4" t="s">
        <v>146</v>
      </c>
      <c r="B6" s="7">
        <v>1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17683</v>
      </c>
      <c r="C10" s="11">
        <f>B$23/B10</f>
        <v>1.1195498501385512</v>
      </c>
      <c r="D10" s="11">
        <f>B$24/B10</f>
        <v>1.4137307018039926</v>
      </c>
      <c r="E10" s="4"/>
    </row>
    <row r="11" spans="1:12" ht="15" customHeight="1" x14ac:dyDescent="0.25">
      <c r="A11" s="9" t="s">
        <v>1</v>
      </c>
      <c r="B11" s="10">
        <v>20043</v>
      </c>
      <c r="C11" s="11">
        <f>B$23/B11</f>
        <v>0.98772638826522974</v>
      </c>
      <c r="D11" s="11">
        <f>B$24/B11</f>
        <v>1.2472683729980543</v>
      </c>
      <c r="E11" s="4"/>
    </row>
    <row r="12" spans="1:12" ht="15" customHeight="1" x14ac:dyDescent="0.25">
      <c r="A12" s="9" t="s">
        <v>2</v>
      </c>
      <c r="B12" s="10">
        <v>18491</v>
      </c>
      <c r="C12" s="11">
        <f t="shared" ref="C12:C21" si="0">B$23/B12</f>
        <v>1.070628954626575</v>
      </c>
      <c r="D12" s="11">
        <f t="shared" ref="D12:D21" si="1">B$24/B12</f>
        <v>1.3519550051376346</v>
      </c>
      <c r="E12" s="4"/>
    </row>
    <row r="13" spans="1:12" ht="15" customHeight="1" x14ac:dyDescent="0.25">
      <c r="A13" s="9" t="s">
        <v>3</v>
      </c>
      <c r="B13" s="10">
        <v>15427</v>
      </c>
      <c r="C13" s="11">
        <f t="shared" si="0"/>
        <v>1.2832695922732871</v>
      </c>
      <c r="D13" s="11">
        <f t="shared" si="1"/>
        <v>1.6204706034873921</v>
      </c>
      <c r="E13" s="4"/>
    </row>
    <row r="14" spans="1:12" ht="15" customHeight="1" x14ac:dyDescent="0.25">
      <c r="A14" s="9" t="s">
        <v>4</v>
      </c>
      <c r="B14" s="10">
        <v>18020</v>
      </c>
      <c r="C14" s="11">
        <f t="shared" si="0"/>
        <v>1.0986126526082132</v>
      </c>
      <c r="D14" s="11">
        <f t="shared" si="1"/>
        <v>1.3872918978912319</v>
      </c>
      <c r="E14" s="4"/>
    </row>
    <row r="15" spans="1:12" ht="15" customHeight="1" x14ac:dyDescent="0.25">
      <c r="A15" s="9" t="s">
        <v>5</v>
      </c>
      <c r="B15" s="10">
        <v>21441</v>
      </c>
      <c r="C15" s="11">
        <f t="shared" si="0"/>
        <v>0.92332447180635235</v>
      </c>
      <c r="D15" s="11">
        <f t="shared" si="1"/>
        <v>1.1659437526234784</v>
      </c>
      <c r="E15" s="4"/>
    </row>
    <row r="16" spans="1:12" ht="15" customHeight="1" x14ac:dyDescent="0.25">
      <c r="A16" s="9" t="s">
        <v>6</v>
      </c>
      <c r="B16" s="10">
        <v>24166</v>
      </c>
      <c r="C16" s="11">
        <f t="shared" si="0"/>
        <v>0.81920880576015886</v>
      </c>
      <c r="D16" s="11">
        <f t="shared" si="1"/>
        <v>1.0344699164114872</v>
      </c>
      <c r="E16" s="4"/>
    </row>
    <row r="17" spans="1:5" ht="15" customHeight="1" x14ac:dyDescent="0.25">
      <c r="A17" s="9" t="s">
        <v>7</v>
      </c>
      <c r="B17" s="10">
        <v>24999</v>
      </c>
      <c r="C17" s="11">
        <f t="shared" si="0"/>
        <v>0.79191167646705873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21644</v>
      </c>
      <c r="C18" s="11">
        <f t="shared" si="0"/>
        <v>0.91466457216780628</v>
      </c>
      <c r="D18" s="11">
        <f t="shared" si="1"/>
        <v>1.1550083163925338</v>
      </c>
      <c r="E18" s="4"/>
    </row>
    <row r="19" spans="1:5" ht="15" customHeight="1" x14ac:dyDescent="0.25">
      <c r="A19" s="9" t="s">
        <v>9</v>
      </c>
      <c r="B19" s="10">
        <v>21107</v>
      </c>
      <c r="C19" s="11">
        <f t="shared" si="0"/>
        <v>0.93793528213388921</v>
      </c>
      <c r="D19" s="11">
        <f t="shared" si="1"/>
        <v>1.1843938030037429</v>
      </c>
      <c r="E19" s="4"/>
    </row>
    <row r="20" spans="1:5" ht="15" customHeight="1" x14ac:dyDescent="0.25">
      <c r="A20" s="9" t="s">
        <v>10</v>
      </c>
      <c r="B20" s="10">
        <v>16368</v>
      </c>
      <c r="C20" s="11">
        <f t="shared" si="0"/>
        <v>1.2094941348973607</v>
      </c>
      <c r="D20" s="11">
        <f t="shared" si="1"/>
        <v>1.5273093841642229</v>
      </c>
      <c r="E20" s="4"/>
    </row>
    <row r="21" spans="1:5" ht="15" customHeight="1" x14ac:dyDescent="0.25">
      <c r="A21" s="9" t="s">
        <v>11</v>
      </c>
      <c r="B21" s="10">
        <v>18177</v>
      </c>
      <c r="C21" s="11">
        <f t="shared" si="0"/>
        <v>1.089123617758706</v>
      </c>
      <c r="D21" s="11">
        <f t="shared" si="1"/>
        <v>1.3753094570061066</v>
      </c>
      <c r="E21" s="4"/>
    </row>
    <row r="22" spans="1:5" ht="15" customHeight="1" x14ac:dyDescent="0.25">
      <c r="A22" s="16"/>
      <c r="B22" s="16"/>
      <c r="C22" s="16"/>
      <c r="D22" s="16"/>
      <c r="E22" s="4"/>
    </row>
    <row r="23" spans="1:5" ht="15" customHeight="1" x14ac:dyDescent="0.25">
      <c r="A23" s="4" t="s">
        <v>179</v>
      </c>
      <c r="B23" s="6">
        <v>19797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24999</v>
      </c>
      <c r="C24" s="4"/>
      <c r="D24" s="4"/>
      <c r="E24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149</v>
      </c>
      <c r="C3" s="4"/>
      <c r="D3" s="4"/>
      <c r="E3" s="4"/>
    </row>
    <row r="4" spans="1:12" ht="15" customHeight="1" x14ac:dyDescent="0.25">
      <c r="A4" s="4" t="s">
        <v>133</v>
      </c>
      <c r="B4" s="5" t="s">
        <v>52</v>
      </c>
      <c r="C4" s="4"/>
      <c r="D4" s="4"/>
      <c r="E4" s="4"/>
    </row>
    <row r="5" spans="1:12" ht="15" customHeight="1" x14ac:dyDescent="0.25">
      <c r="A5" s="4" t="s">
        <v>145</v>
      </c>
      <c r="B5" s="3" t="s">
        <v>266</v>
      </c>
      <c r="C5" s="4"/>
      <c r="D5" s="4"/>
      <c r="E5" s="4"/>
    </row>
    <row r="6" spans="1:12" ht="15" customHeight="1" x14ac:dyDescent="0.25">
      <c r="A6" s="4" t="s">
        <v>146</v>
      </c>
      <c r="B6" s="7">
        <v>3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35674</v>
      </c>
      <c r="C10" s="11">
        <f>B$23/B10</f>
        <v>1.2176935583338004</v>
      </c>
      <c r="D10" s="11">
        <f>B$24/B10</f>
        <v>1.4433480966530245</v>
      </c>
      <c r="E10" s="4"/>
    </row>
    <row r="11" spans="1:12" ht="15" customHeight="1" x14ac:dyDescent="0.25">
      <c r="A11" s="9" t="s">
        <v>1</v>
      </c>
      <c r="B11" s="10">
        <v>38082</v>
      </c>
      <c r="C11" s="11">
        <f>B$23/B11</f>
        <v>1.1406963919962188</v>
      </c>
      <c r="D11" s="11">
        <f>B$24/B11</f>
        <v>1.3520823486161442</v>
      </c>
      <c r="E11" s="4"/>
    </row>
    <row r="12" spans="1:12" ht="15" customHeight="1" x14ac:dyDescent="0.25">
      <c r="A12" s="9" t="s">
        <v>2</v>
      </c>
      <c r="B12" s="10">
        <v>38028</v>
      </c>
      <c r="C12" s="11">
        <f t="shared" ref="C12:C21" si="0">B$23/B12</f>
        <v>1.142316188071947</v>
      </c>
      <c r="D12" s="11">
        <f t="shared" ref="D12:D21" si="1">B$24/B12</f>
        <v>1.3540023140843589</v>
      </c>
      <c r="E12" s="4"/>
    </row>
    <row r="13" spans="1:12" ht="15" customHeight="1" x14ac:dyDescent="0.25">
      <c r="A13" s="9" t="s">
        <v>3</v>
      </c>
      <c r="B13" s="10">
        <v>41516</v>
      </c>
      <c r="C13" s="11">
        <f t="shared" si="0"/>
        <v>1.0463435783794199</v>
      </c>
      <c r="D13" s="11">
        <f t="shared" si="1"/>
        <v>1.2402447249253299</v>
      </c>
      <c r="E13" s="4"/>
    </row>
    <row r="14" spans="1:12" ht="15" customHeight="1" x14ac:dyDescent="0.25">
      <c r="A14" s="9" t="s">
        <v>4</v>
      </c>
      <c r="B14" s="10">
        <v>46258</v>
      </c>
      <c r="C14" s="11">
        <f t="shared" si="0"/>
        <v>0.93908080764408319</v>
      </c>
      <c r="D14" s="11">
        <f t="shared" si="1"/>
        <v>1.1131047602576851</v>
      </c>
      <c r="E14" s="4"/>
    </row>
    <row r="15" spans="1:12" ht="15" customHeight="1" x14ac:dyDescent="0.25">
      <c r="A15" s="9" t="s">
        <v>5</v>
      </c>
      <c r="B15" s="10">
        <v>49854</v>
      </c>
      <c r="C15" s="11">
        <f t="shared" si="0"/>
        <v>0.87134432543025631</v>
      </c>
      <c r="D15" s="11">
        <f t="shared" si="1"/>
        <v>1.0328158222008264</v>
      </c>
      <c r="E15" s="4"/>
    </row>
    <row r="16" spans="1:12" ht="15" customHeight="1" x14ac:dyDescent="0.25">
      <c r="A16" s="9" t="s">
        <v>6</v>
      </c>
      <c r="B16" s="10">
        <v>50834</v>
      </c>
      <c r="C16" s="11">
        <f t="shared" si="0"/>
        <v>0.85454616988629661</v>
      </c>
      <c r="D16" s="11">
        <f t="shared" si="1"/>
        <v>1.0129047487901799</v>
      </c>
      <c r="E16" s="4"/>
    </row>
    <row r="17" spans="1:5" ht="15" customHeight="1" x14ac:dyDescent="0.25">
      <c r="A17" s="9" t="s">
        <v>7</v>
      </c>
      <c r="B17" s="10">
        <v>51490</v>
      </c>
      <c r="C17" s="11">
        <f t="shared" si="0"/>
        <v>0.84365896290541853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46504</v>
      </c>
      <c r="C18" s="11">
        <f t="shared" si="0"/>
        <v>0.93411319456390851</v>
      </c>
      <c r="D18" s="11">
        <f t="shared" si="1"/>
        <v>1.1072165835196972</v>
      </c>
      <c r="E18" s="4"/>
    </row>
    <row r="19" spans="1:5" ht="15" customHeight="1" x14ac:dyDescent="0.25">
      <c r="A19" s="9" t="s">
        <v>9</v>
      </c>
      <c r="B19" s="10">
        <v>44714</v>
      </c>
      <c r="C19" s="11">
        <f t="shared" si="0"/>
        <v>0.97150780516169433</v>
      </c>
      <c r="D19" s="11">
        <f t="shared" si="1"/>
        <v>1.1515409044147247</v>
      </c>
      <c r="E19" s="4"/>
    </row>
    <row r="20" spans="1:5" ht="15" customHeight="1" x14ac:dyDescent="0.25">
      <c r="A20" s="9" t="s">
        <v>10</v>
      </c>
      <c r="B20" s="10">
        <v>40020</v>
      </c>
      <c r="C20" s="11">
        <f t="shared" si="0"/>
        <v>1.0854572713643178</v>
      </c>
      <c r="D20" s="11">
        <f t="shared" si="1"/>
        <v>1.2866066966516743</v>
      </c>
      <c r="E20" s="4"/>
    </row>
    <row r="21" spans="1:5" ht="15" customHeight="1" x14ac:dyDescent="0.25">
      <c r="A21" s="9" t="s">
        <v>11</v>
      </c>
      <c r="B21" s="10">
        <v>38305</v>
      </c>
      <c r="C21" s="11">
        <f t="shared" si="0"/>
        <v>1.1340556063177132</v>
      </c>
      <c r="D21" s="11">
        <f t="shared" si="1"/>
        <v>1.3442109385197756</v>
      </c>
      <c r="E21" s="4"/>
    </row>
    <row r="22" spans="1:5" ht="15" customHeight="1" x14ac:dyDescent="0.25">
      <c r="A22" s="16"/>
      <c r="B22" s="16"/>
      <c r="C22" s="16"/>
      <c r="D22" s="16"/>
      <c r="E22" s="4"/>
    </row>
    <row r="23" spans="1:5" ht="15" customHeight="1" x14ac:dyDescent="0.25">
      <c r="A23" s="4" t="s">
        <v>179</v>
      </c>
      <c r="B23" s="6">
        <v>43440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51490</v>
      </c>
      <c r="C24" s="4"/>
      <c r="D24" s="4"/>
      <c r="E24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9"/>
  <sheetViews>
    <sheetView workbookViewId="0"/>
  </sheetViews>
  <sheetFormatPr defaultRowHeight="15" x14ac:dyDescent="0.25"/>
  <cols>
    <col min="1" max="1" width="12.7109375" customWidth="1"/>
    <col min="3" max="4" width="11.42578125" customWidth="1"/>
  </cols>
  <sheetData>
    <row r="1" spans="1:12" ht="15" customHeight="1" x14ac:dyDescent="0.25">
      <c r="A1" s="4" t="s">
        <v>269</v>
      </c>
      <c r="B1" s="4"/>
      <c r="C1" s="4"/>
      <c r="D1" s="4"/>
      <c r="E1" s="4"/>
    </row>
    <row r="2" spans="1:12" ht="15" customHeight="1" x14ac:dyDescent="0.25">
      <c r="A2" s="4"/>
      <c r="B2" s="4"/>
      <c r="C2" s="4"/>
      <c r="D2" s="4"/>
      <c r="E2" s="4"/>
    </row>
    <row r="3" spans="1:12" ht="15" customHeight="1" x14ac:dyDescent="0.25">
      <c r="A3" s="4" t="s">
        <v>147</v>
      </c>
      <c r="B3" s="4" t="s">
        <v>150</v>
      </c>
      <c r="C3" s="4"/>
      <c r="D3" s="4"/>
      <c r="E3" s="4"/>
    </row>
    <row r="4" spans="1:12" ht="15" customHeight="1" x14ac:dyDescent="0.25">
      <c r="A4" s="4" t="s">
        <v>133</v>
      </c>
      <c r="B4" s="5" t="s">
        <v>18</v>
      </c>
      <c r="C4" s="4"/>
      <c r="D4" s="4"/>
      <c r="E4" s="4"/>
    </row>
    <row r="5" spans="1:12" ht="15" customHeight="1" x14ac:dyDescent="0.25">
      <c r="A5" s="4" t="s">
        <v>145</v>
      </c>
      <c r="B5" s="3" t="s">
        <v>153</v>
      </c>
      <c r="C5" s="4"/>
      <c r="D5" s="4"/>
      <c r="E5" s="4"/>
    </row>
    <row r="6" spans="1:12" ht="15" customHeight="1" x14ac:dyDescent="0.25">
      <c r="A6" s="4" t="s">
        <v>146</v>
      </c>
      <c r="B6" s="7">
        <v>2</v>
      </c>
      <c r="C6" s="4"/>
      <c r="D6" s="4"/>
      <c r="E6" s="4"/>
    </row>
    <row r="7" spans="1:12" ht="15" customHeight="1" x14ac:dyDescent="0.25">
      <c r="A7" s="4"/>
      <c r="B7" s="7"/>
      <c r="C7" s="4"/>
      <c r="D7" s="4"/>
      <c r="E7" s="4"/>
    </row>
    <row r="8" spans="1:12" ht="15" customHeight="1" x14ac:dyDescent="0.25">
      <c r="A8" s="4"/>
      <c r="B8" s="4"/>
      <c r="C8" s="37"/>
      <c r="D8" s="37"/>
      <c r="E8" s="4"/>
      <c r="F8" s="4"/>
      <c r="I8" s="36"/>
      <c r="J8" s="36"/>
      <c r="K8" s="36"/>
      <c r="L8" s="36"/>
    </row>
    <row r="9" spans="1:12" ht="30" customHeight="1" x14ac:dyDescent="0.25">
      <c r="A9" s="12" t="s">
        <v>178</v>
      </c>
      <c r="B9" s="12" t="s">
        <v>132</v>
      </c>
      <c r="C9" s="12" t="s">
        <v>271</v>
      </c>
      <c r="D9" s="12" t="s">
        <v>272</v>
      </c>
      <c r="E9" s="4"/>
      <c r="F9" s="4"/>
      <c r="I9" s="36"/>
      <c r="J9" s="36"/>
      <c r="K9" s="36"/>
      <c r="L9" s="36"/>
    </row>
    <row r="10" spans="1:12" ht="15" customHeight="1" x14ac:dyDescent="0.25">
      <c r="A10" s="9" t="s">
        <v>0</v>
      </c>
      <c r="B10" s="10">
        <v>9970</v>
      </c>
      <c r="C10" s="11">
        <f>B$23/B10</f>
        <v>1.2202607823470411</v>
      </c>
      <c r="D10" s="11">
        <f>B$24/B10</f>
        <v>1.4169508525576731</v>
      </c>
      <c r="E10" s="4"/>
    </row>
    <row r="11" spans="1:12" ht="15" customHeight="1" x14ac:dyDescent="0.25">
      <c r="A11" s="9" t="s">
        <v>1</v>
      </c>
      <c r="B11" s="10">
        <v>10401</v>
      </c>
      <c r="C11" s="11">
        <f>B$23/B11</f>
        <v>1.1696952216133063</v>
      </c>
      <c r="D11" s="11">
        <f>B$24/B11</f>
        <v>1.3582347851168157</v>
      </c>
      <c r="E11" s="4"/>
    </row>
    <row r="12" spans="1:12" ht="15" customHeight="1" x14ac:dyDescent="0.25">
      <c r="A12" s="9" t="s">
        <v>2</v>
      </c>
      <c r="B12" s="10">
        <v>10714</v>
      </c>
      <c r="C12" s="11">
        <f t="shared" ref="C12:C21" si="0">B$23/B12</f>
        <v>1.1355236139630389</v>
      </c>
      <c r="D12" s="11">
        <f t="shared" ref="D12:D21" si="1">B$24/B12</f>
        <v>1.3185551614709725</v>
      </c>
      <c r="E12" s="4"/>
    </row>
    <row r="13" spans="1:12" ht="15" customHeight="1" x14ac:dyDescent="0.25">
      <c r="A13" s="9" t="s">
        <v>3</v>
      </c>
      <c r="B13" s="10">
        <v>11334</v>
      </c>
      <c r="C13" s="11">
        <f t="shared" si="0"/>
        <v>1.073407446620787</v>
      </c>
      <c r="D13" s="11">
        <f t="shared" si="1"/>
        <v>1.2464266807834834</v>
      </c>
      <c r="E13" s="4"/>
    </row>
    <row r="14" spans="1:12" ht="15" customHeight="1" x14ac:dyDescent="0.25">
      <c r="A14" s="9" t="s">
        <v>4</v>
      </c>
      <c r="B14" s="10">
        <v>12683</v>
      </c>
      <c r="C14" s="11">
        <f t="shared" si="0"/>
        <v>0.95923677363399829</v>
      </c>
      <c r="D14" s="11">
        <f t="shared" si="1"/>
        <v>1.1138531893085233</v>
      </c>
      <c r="E14" s="4"/>
    </row>
    <row r="15" spans="1:12" ht="15" customHeight="1" x14ac:dyDescent="0.25">
      <c r="A15" s="9" t="s">
        <v>5</v>
      </c>
      <c r="B15" s="10">
        <v>13704</v>
      </c>
      <c r="C15" s="11">
        <f t="shared" si="0"/>
        <v>0.88776999416228841</v>
      </c>
      <c r="D15" s="11">
        <f t="shared" si="1"/>
        <v>1.0308669001751314</v>
      </c>
      <c r="E15" s="4"/>
    </row>
    <row r="16" spans="1:12" ht="15" customHeight="1" x14ac:dyDescent="0.25">
      <c r="A16" s="9" t="s">
        <v>6</v>
      </c>
      <c r="B16" s="10">
        <v>13832</v>
      </c>
      <c r="C16" s="11">
        <f t="shared" si="0"/>
        <v>0.87955465587044535</v>
      </c>
      <c r="D16" s="11">
        <f t="shared" si="1"/>
        <v>1.0213273568536727</v>
      </c>
      <c r="E16" s="4"/>
    </row>
    <row r="17" spans="1:5" ht="15" customHeight="1" x14ac:dyDescent="0.25">
      <c r="A17" s="9" t="s">
        <v>7</v>
      </c>
      <c r="B17" s="10">
        <v>14127</v>
      </c>
      <c r="C17" s="11">
        <f t="shared" si="0"/>
        <v>0.86118779641820631</v>
      </c>
      <c r="D17" s="11">
        <f t="shared" si="1"/>
        <v>1</v>
      </c>
      <c r="E17" s="4"/>
    </row>
    <row r="18" spans="1:5" ht="15" customHeight="1" x14ac:dyDescent="0.25">
      <c r="A18" s="9" t="s">
        <v>8</v>
      </c>
      <c r="B18" s="10">
        <v>12809</v>
      </c>
      <c r="C18" s="11">
        <f t="shared" si="0"/>
        <v>0.94980092122726212</v>
      </c>
      <c r="D18" s="11">
        <f t="shared" si="1"/>
        <v>1.1028964009680693</v>
      </c>
      <c r="E18" s="4"/>
    </row>
    <row r="19" spans="1:5" ht="15" customHeight="1" x14ac:dyDescent="0.25">
      <c r="A19" s="9" t="s">
        <v>9</v>
      </c>
      <c r="B19" s="10">
        <v>12072</v>
      </c>
      <c r="C19" s="11">
        <f t="shared" si="0"/>
        <v>1.0077866136514249</v>
      </c>
      <c r="D19" s="11">
        <f t="shared" si="1"/>
        <v>1.1702286282306162</v>
      </c>
      <c r="E19" s="4"/>
    </row>
    <row r="20" spans="1:5" ht="15" customHeight="1" x14ac:dyDescent="0.25">
      <c r="A20" s="9" t="s">
        <v>10</v>
      </c>
      <c r="B20" s="10">
        <v>13209</v>
      </c>
      <c r="C20" s="11">
        <f t="shared" si="0"/>
        <v>0.92103868574456815</v>
      </c>
      <c r="D20" s="11">
        <f t="shared" si="1"/>
        <v>1.0694980694980696</v>
      </c>
      <c r="E20" s="4"/>
    </row>
    <row r="21" spans="1:5" ht="15" customHeight="1" x14ac:dyDescent="0.25">
      <c r="A21" s="9" t="s">
        <v>11</v>
      </c>
      <c r="B21" s="10">
        <v>11139</v>
      </c>
      <c r="C21" s="11">
        <f t="shared" si="0"/>
        <v>1.0921985815602837</v>
      </c>
      <c r="D21" s="11">
        <f t="shared" si="1"/>
        <v>1.2682467007810396</v>
      </c>
      <c r="E21" s="4"/>
    </row>
    <row r="22" spans="1:5" ht="15" customHeight="1" x14ac:dyDescent="0.25">
      <c r="A22" s="16"/>
      <c r="B22" s="16"/>
      <c r="C22" s="16"/>
      <c r="D22" s="16"/>
      <c r="E22" s="4"/>
    </row>
    <row r="23" spans="1:5" ht="15" customHeight="1" x14ac:dyDescent="0.25">
      <c r="A23" s="4" t="s">
        <v>179</v>
      </c>
      <c r="B23" s="6">
        <v>12166</v>
      </c>
      <c r="C23" s="4"/>
      <c r="D23" s="4"/>
      <c r="E23" s="4"/>
    </row>
    <row r="24" spans="1:5" ht="15" customHeight="1" x14ac:dyDescent="0.25">
      <c r="A24" s="4" t="s">
        <v>180</v>
      </c>
      <c r="B24" s="6">
        <f>MAX(B10:B21)</f>
        <v>14127</v>
      </c>
      <c r="C24" s="4"/>
      <c r="D24" s="4"/>
      <c r="E24" s="4"/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EEE8F0127EF74C9B946AAFB57806E4" ma:contentTypeVersion="12" ma:contentTypeDescription="Create a new document." ma:contentTypeScope="" ma:versionID="2f5697e292352e123c40ad9666958334">
  <xsd:schema xmlns:xsd="http://www.w3.org/2001/XMLSchema" xmlns:xs="http://www.w3.org/2001/XMLSchema" xmlns:p="http://schemas.microsoft.com/office/2006/metadata/properties" xmlns:ns2="cb80e927-f755-450c-a7e0-d2dbd087630b" xmlns:ns3="b4b80593-3d30-4b16-b226-552161c803df" targetNamespace="http://schemas.microsoft.com/office/2006/metadata/properties" ma:root="true" ma:fieldsID="23d719b18270e54202059c623259bc8d" ns2:_="" ns3:_="">
    <xsd:import namespace="cb80e927-f755-450c-a7e0-d2dbd087630b"/>
    <xsd:import namespace="b4b80593-3d30-4b16-b226-552161c80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0e927-f755-450c-a7e0-d2dbd08763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d96b42e-419a-4189-b55b-fb484703c6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b80593-3d30-4b16-b226-552161c803df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b7e9c9ce-9bfb-492c-b061-d0c94002109d}" ma:internalName="TaxCatchAll" ma:showField="CatchAllData" ma:web="b4b80593-3d30-4b16-b226-552161c80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b80e927-f755-450c-a7e0-d2dbd087630b">
      <Terms xmlns="http://schemas.microsoft.com/office/infopath/2007/PartnerControls"/>
    </lcf76f155ced4ddcb4097134ff3c332f>
    <TaxCatchAll xmlns="b4b80593-3d30-4b16-b226-552161c803df" xsi:nil="true"/>
  </documentManagement>
</p:properties>
</file>

<file path=customXml/itemProps1.xml><?xml version="1.0" encoding="utf-8"?>
<ds:datastoreItem xmlns:ds="http://schemas.openxmlformats.org/officeDocument/2006/customXml" ds:itemID="{8BCE3259-469D-4194-B18D-CF0AAFED7F4B}"/>
</file>

<file path=customXml/itemProps2.xml><?xml version="1.0" encoding="utf-8"?>
<ds:datastoreItem xmlns:ds="http://schemas.openxmlformats.org/officeDocument/2006/customXml" ds:itemID="{35288CFB-7F2D-464C-961D-8C6F19B787F7}"/>
</file>

<file path=customXml/itemProps3.xml><?xml version="1.0" encoding="utf-8"?>
<ds:datastoreItem xmlns:ds="http://schemas.openxmlformats.org/officeDocument/2006/customXml" ds:itemID="{53A8C2EE-FB89-4BEA-9BC4-E283938F50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69</vt:i4>
      </vt:variant>
    </vt:vector>
  </HeadingPairs>
  <TitlesOfParts>
    <vt:vector size="69" baseType="lpstr">
      <vt:lpstr>Alton NH11</vt:lpstr>
      <vt:lpstr>Andover US4</vt:lpstr>
      <vt:lpstr>Bartlett US302</vt:lpstr>
      <vt:lpstr>Bedford Toll</vt:lpstr>
      <vt:lpstr>Belmont US3</vt:lpstr>
      <vt:lpstr>Bow NH3A</vt:lpstr>
      <vt:lpstr>Campton I93</vt:lpstr>
      <vt:lpstr>Candia NH101</vt:lpstr>
      <vt:lpstr>Chesterfield NH9</vt:lpstr>
      <vt:lpstr>Chichester NH28</vt:lpstr>
      <vt:lpstr>Chichester US4</vt:lpstr>
      <vt:lpstr>Claremont NH12</vt:lpstr>
      <vt:lpstr>Concord NH106</vt:lpstr>
      <vt:lpstr>Concord I93 Ex16-17</vt:lpstr>
      <vt:lpstr>Concord I93 Ex12-13</vt:lpstr>
      <vt:lpstr>Concord I393 Ex1-2</vt:lpstr>
      <vt:lpstr>Concord US3</vt:lpstr>
      <vt:lpstr>Dover DPR</vt:lpstr>
      <vt:lpstr>Dover Toll</vt:lpstr>
      <vt:lpstr>Durham US4</vt:lpstr>
      <vt:lpstr>Exeter NH101</vt:lpstr>
      <vt:lpstr>Gilford US3</vt:lpstr>
      <vt:lpstr>Hampton Toll</vt:lpstr>
      <vt:lpstr>Hampton NH1A</vt:lpstr>
      <vt:lpstr>Hampton US1</vt:lpstr>
      <vt:lpstr>Hillsborough NH9</vt:lpstr>
      <vt:lpstr>Hooksett Toll</vt:lpstr>
      <vt:lpstr>Hopkinton I89</vt:lpstr>
      <vt:lpstr>Hudson Circ</vt:lpstr>
      <vt:lpstr>Jackson NH16</vt:lpstr>
      <vt:lpstr>Jefferson US2</vt:lpstr>
      <vt:lpstr>Lebanon NH120</vt:lpstr>
      <vt:lpstr>Lebanon I89</vt:lpstr>
      <vt:lpstr>Lee NH125</vt:lpstr>
      <vt:lpstr>Lincoln I93</vt:lpstr>
      <vt:lpstr>Littleton I93</vt:lpstr>
      <vt:lpstr>Lyme NH10</vt:lpstr>
      <vt:lpstr>Manchester I93</vt:lpstr>
      <vt:lpstr>Marlborough NH12</vt:lpstr>
      <vt:lpstr>Meredith NH104</vt:lpstr>
      <vt:lpstr>Merrimack US3</vt:lpstr>
      <vt:lpstr>Milford NH101A</vt:lpstr>
      <vt:lpstr>Nashua 111</vt:lpstr>
      <vt:lpstr>Nashua FEET</vt:lpstr>
      <vt:lpstr>Newington US4</vt:lpstr>
      <vt:lpstr>Newport NH10</vt:lpstr>
      <vt:lpstr>N Hampton US1</vt:lpstr>
      <vt:lpstr>Northumberland US3</vt:lpstr>
      <vt:lpstr>Northwood US4</vt:lpstr>
      <vt:lpstr>Ossipee NH16</vt:lpstr>
      <vt:lpstr>Rindge US202</vt:lpstr>
      <vt:lpstr>Rochester Toll</vt:lpstr>
      <vt:lpstr>Rumney NH25</vt:lpstr>
      <vt:lpstr>Salem I93 SL</vt:lpstr>
      <vt:lpstr>Seabrook I95</vt:lpstr>
      <vt:lpstr>Sutton I89</vt:lpstr>
      <vt:lpstr>Tamworth NH25</vt:lpstr>
      <vt:lpstr>Temple NH101</vt:lpstr>
      <vt:lpstr>Tilton I93</vt:lpstr>
      <vt:lpstr>Warner NH114</vt:lpstr>
      <vt:lpstr>Windham NH28</vt:lpstr>
      <vt:lpstr>Windham I93</vt:lpstr>
      <vt:lpstr>Wolfeboro NH28</vt:lpstr>
      <vt:lpstr>Group 1</vt:lpstr>
      <vt:lpstr>Group 2</vt:lpstr>
      <vt:lpstr>Group 3</vt:lpstr>
      <vt:lpstr>Group 4</vt:lpstr>
      <vt:lpstr>Group 5</vt:lpstr>
      <vt:lpstr>Group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Place, Terry</dc:creator>
  <cp:lastModifiedBy>Mike O'Donnell</cp:lastModifiedBy>
  <cp:lastPrinted>2018-03-09T19:01:45Z</cp:lastPrinted>
  <dcterms:created xsi:type="dcterms:W3CDTF">2017-04-17T12:34:58Z</dcterms:created>
  <dcterms:modified xsi:type="dcterms:W3CDTF">2022-05-18T13:43:28Z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0x010100C1EEE8F0127EF74C9B946AAFB57806E4</vt:lpwstr>
  </property>
</Properties>
</file>